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A2558\SAR ปีการศึกษา 2558\sar และหลักฐาน2558(ประชุม 20 ก.ย.59)\หลักฐานตัวบ่งชี้ที่ 2\หลักฐานตัวบ่งชี้ที่ 2\"/>
    </mc:Choice>
  </mc:AlternateContent>
  <bookViews>
    <workbookView xWindow="0" yWindow="0" windowWidth="24000" windowHeight="9735" firstSheet="7" activeTab="9"/>
  </bookViews>
  <sheets>
    <sheet name="ผป.01-1 (ความเชื่อมโยง) ก2.3.2" sheetId="16" r:id="rId1"/>
    <sheet name="ผป.01-1 (ความเชื่อมโยง) ก1.3.6 " sheetId="15" r:id="rId2"/>
    <sheet name="ผป.01-4 (แผนคน ก 2.3.2)" sheetId="13" r:id="rId3"/>
    <sheet name="ผป.01-4 (แผนคน ก 1.3.6)" sheetId="12" r:id="rId4"/>
    <sheet name="ผป.01-1 (ความเชื่อมโยง) พ1.1.7" sheetId="2" r:id="rId5"/>
    <sheet name="ผป.01-2 (ภารกิจพื้นฐาน พ1.1.7)" sheetId="10" r:id="rId6"/>
    <sheet name="ผป.01-2 (ภารกิจพื้นฐาน ก1.3.6)" sheetId="6" r:id="rId7"/>
    <sheet name="ผป.01-3 (คก.ยุทธศาสตร์เดิม)" sheetId="9" r:id="rId8"/>
    <sheet name="ผป.01-4 (แผนคน พ 1.1.7)" sheetId="8" r:id="rId9"/>
    <sheet name="ผป01-2(เงินกองทุนลายสือ ก1.3.6 " sheetId="11" r:id="rId10"/>
  </sheets>
  <definedNames>
    <definedName name="_xlnm.Print_Area" localSheetId="1">'ผป.01-1 (ความเชื่อมโยง) ก1.3.6 '!$A$1:$A$86</definedName>
    <definedName name="_xlnm.Print_Area" localSheetId="0">'ผป.01-1 (ความเชื่อมโยง) ก2.3.2'!$A$1:$A$79</definedName>
    <definedName name="_xlnm.Print_Area" localSheetId="4">'ผป.01-1 (ความเชื่อมโยง) พ1.1.7'!$A$1:$A$86</definedName>
    <definedName name="_xlnm.Print_Area" localSheetId="6">'ผป.01-2 (ภารกิจพื้นฐาน ก1.3.6)'!$A$1:$S$224</definedName>
    <definedName name="_xlnm.Print_Area" localSheetId="5">'ผป.01-2 (ภารกิจพื้นฐาน พ1.1.7)'!$A$1:$S$114</definedName>
    <definedName name="_xlnm.Print_Area" localSheetId="7">'ผป.01-3 (คก.ยุทธศาสตร์เดิม)'!$A$1:$S$139</definedName>
    <definedName name="_xlnm.Print_Area" localSheetId="3">'ผป.01-4 (แผนคน ก 1.3.6)'!$A$1:$H$38</definedName>
    <definedName name="_xlnm.Print_Area" localSheetId="2">'ผป.01-4 (แผนคน ก 2.3.2)'!$A$1:$H$38</definedName>
    <definedName name="_xlnm.Print_Area" localSheetId="8">'ผป.01-4 (แผนคน พ 1.1.7)'!$A$1:$H$38</definedName>
    <definedName name="_xlnm.Print_Titles" localSheetId="3">'ผป.01-4 (แผนคน ก 1.3.6)'!$3:$4</definedName>
    <definedName name="_xlnm.Print_Titles" localSheetId="2">'ผป.01-4 (แผนคน ก 2.3.2)'!$3:$4</definedName>
    <definedName name="_xlnm.Print_Titles" localSheetId="8">'ผป.01-4 (แผนคน พ 1.1.7)'!$3:$4</definedName>
  </definedNames>
  <calcPr calcId="152511"/>
</workbook>
</file>

<file path=xl/calcChain.xml><?xml version="1.0" encoding="utf-8"?>
<calcChain xmlns="http://schemas.openxmlformats.org/spreadsheetml/2006/main">
  <c r="F219" i="6" l="1"/>
  <c r="G219" i="6"/>
  <c r="H219" i="6"/>
  <c r="E219" i="6"/>
  <c r="N171" i="6"/>
  <c r="N169" i="6"/>
  <c r="N103" i="6"/>
  <c r="N9" i="6"/>
  <c r="N15" i="10"/>
  <c r="N9" i="10"/>
  <c r="F102" i="9"/>
  <c r="G102" i="9"/>
  <c r="H102" i="9"/>
  <c r="E102" i="9"/>
  <c r="N40" i="9"/>
  <c r="N22" i="9"/>
  <c r="N9" i="9"/>
  <c r="J9" i="9"/>
  <c r="N21" i="9"/>
  <c r="J21" i="9"/>
  <c r="I9" i="9"/>
  <c r="I21" i="9"/>
  <c r="N64" i="9"/>
  <c r="N63" i="9"/>
  <c r="N60" i="9"/>
  <c r="N59" i="9"/>
  <c r="N54" i="9"/>
  <c r="E40" i="9"/>
  <c r="F40" i="9"/>
  <c r="G40" i="9"/>
  <c r="H40" i="9"/>
  <c r="D40" i="9"/>
  <c r="E22" i="9"/>
  <c r="F22" i="9"/>
  <c r="G22" i="9"/>
  <c r="H22" i="9"/>
  <c r="D12" i="9"/>
  <c r="D22" i="9"/>
  <c r="F79" i="10" l="1"/>
  <c r="G79" i="10"/>
  <c r="H79" i="10"/>
  <c r="E79" i="10"/>
  <c r="K9" i="10"/>
  <c r="J9" i="10"/>
  <c r="H35" i="13" l="1"/>
  <c r="G35" i="13"/>
  <c r="F35" i="13"/>
  <c r="E35" i="13"/>
  <c r="H31" i="13"/>
  <c r="G31" i="13"/>
  <c r="F31" i="13"/>
  <c r="E31" i="13"/>
  <c r="H27" i="13"/>
  <c r="G27" i="13"/>
  <c r="F27" i="13"/>
  <c r="E27" i="13"/>
  <c r="H23" i="13"/>
  <c r="G23" i="13"/>
  <c r="F23" i="13"/>
  <c r="E23" i="13"/>
  <c r="H19" i="13"/>
  <c r="G19" i="13"/>
  <c r="F19" i="13"/>
  <c r="E19" i="13"/>
  <c r="H15" i="13"/>
  <c r="G15" i="13"/>
  <c r="F15" i="13"/>
  <c r="E15" i="13"/>
  <c r="H10" i="13"/>
  <c r="G10" i="13"/>
  <c r="F10" i="13"/>
  <c r="E10" i="13"/>
  <c r="H5" i="13"/>
  <c r="G5" i="13"/>
  <c r="F5" i="13"/>
  <c r="E5" i="13"/>
  <c r="F5" i="8"/>
  <c r="G5" i="8"/>
  <c r="H5" i="8"/>
  <c r="E5" i="8"/>
  <c r="F10" i="12" l="1"/>
  <c r="G10" i="12"/>
  <c r="H10" i="12"/>
  <c r="E10" i="12"/>
  <c r="H35" i="12"/>
  <c r="G35" i="12"/>
  <c r="F35" i="12"/>
  <c r="E35" i="12"/>
  <c r="H31" i="12"/>
  <c r="H5" i="12" s="1"/>
  <c r="G31" i="12"/>
  <c r="G5" i="12" s="1"/>
  <c r="F31" i="12"/>
  <c r="F5" i="12" s="1"/>
  <c r="E31" i="12"/>
  <c r="E5" i="12" s="1"/>
  <c r="H27" i="12"/>
  <c r="G27" i="12"/>
  <c r="F27" i="12"/>
  <c r="E27" i="12"/>
  <c r="H23" i="12"/>
  <c r="G23" i="12"/>
  <c r="F23" i="12"/>
  <c r="E23" i="12"/>
  <c r="H19" i="12"/>
  <c r="G19" i="12"/>
  <c r="F19" i="12"/>
  <c r="E19" i="12"/>
  <c r="H15" i="12"/>
  <c r="G15" i="12"/>
  <c r="F15" i="12"/>
  <c r="E15" i="12"/>
  <c r="F35" i="8"/>
  <c r="G35" i="8"/>
  <c r="H35" i="8"/>
  <c r="E35" i="8"/>
  <c r="F31" i="8"/>
  <c r="G31" i="8"/>
  <c r="H31" i="8"/>
  <c r="E31" i="8"/>
  <c r="F27" i="8"/>
  <c r="G27" i="8"/>
  <c r="H27" i="8"/>
  <c r="E27" i="8"/>
  <c r="F19" i="8"/>
  <c r="G19" i="8"/>
  <c r="H19" i="8"/>
  <c r="E19" i="8"/>
  <c r="F15" i="8"/>
  <c r="G15" i="8"/>
  <c r="H15" i="8"/>
  <c r="E15" i="8"/>
  <c r="E87" i="6" l="1"/>
  <c r="F87" i="6"/>
  <c r="G87" i="6"/>
  <c r="H87" i="6"/>
  <c r="D75" i="6"/>
  <c r="F39" i="11" l="1"/>
  <c r="G39" i="11"/>
  <c r="H39" i="11"/>
  <c r="E39" i="11"/>
  <c r="D19" i="11"/>
  <c r="D18" i="11"/>
  <c r="D17" i="11"/>
  <c r="E20" i="11"/>
  <c r="E16" i="11" s="1"/>
  <c r="F20" i="11"/>
  <c r="F16" i="11" s="1"/>
  <c r="G20" i="11"/>
  <c r="G16" i="11" s="1"/>
  <c r="H20" i="11"/>
  <c r="H16" i="11" s="1"/>
  <c r="D20" i="11"/>
  <c r="D16" i="11" s="1"/>
  <c r="D22" i="11"/>
  <c r="D21" i="11"/>
  <c r="J12" i="11"/>
  <c r="N12" i="11" s="1"/>
  <c r="N8" i="11"/>
  <c r="N9" i="11"/>
  <c r="D191" i="6" l="1"/>
  <c r="E98" i="6" l="1"/>
  <c r="F98" i="6"/>
  <c r="G98" i="6"/>
  <c r="H98" i="6"/>
  <c r="D99" i="6"/>
  <c r="D101" i="6"/>
  <c r="E46" i="6"/>
  <c r="F10" i="8" l="1"/>
  <c r="G10" i="8"/>
  <c r="H10" i="8"/>
  <c r="E10" i="8"/>
  <c r="D52" i="10" l="1"/>
  <c r="G51" i="10"/>
  <c r="H51" i="10"/>
  <c r="E72" i="9"/>
  <c r="F72" i="9"/>
  <c r="G72" i="9"/>
  <c r="H72" i="9"/>
  <c r="D75" i="9"/>
  <c r="D73" i="9"/>
  <c r="D72" i="9" s="1"/>
  <c r="D106" i="6"/>
  <c r="E70" i="9"/>
  <c r="F70" i="9"/>
  <c r="G70" i="9"/>
  <c r="H70" i="9"/>
  <c r="D71" i="9"/>
  <c r="D70" i="9" s="1"/>
  <c r="E67" i="9"/>
  <c r="F67" i="9"/>
  <c r="G67" i="9"/>
  <c r="H67" i="9"/>
  <c r="E66" i="9"/>
  <c r="F66" i="9"/>
  <c r="G66" i="9"/>
  <c r="H66" i="9"/>
  <c r="D69" i="9"/>
  <c r="D67" i="9" s="1"/>
  <c r="D68" i="9"/>
  <c r="D66" i="9" s="1"/>
  <c r="D64" i="9"/>
  <c r="D63" i="9"/>
  <c r="E60" i="9"/>
  <c r="F60" i="9"/>
  <c r="G60" i="9"/>
  <c r="H60" i="9"/>
  <c r="D62" i="9"/>
  <c r="D60" i="9" s="1"/>
  <c r="D61" i="9"/>
  <c r="E54" i="9"/>
  <c r="F54" i="9"/>
  <c r="G54" i="9"/>
  <c r="H54" i="9"/>
  <c r="D55" i="9"/>
  <c r="E51" i="9"/>
  <c r="F51" i="9"/>
  <c r="G51" i="9"/>
  <c r="H51" i="9"/>
  <c r="D53" i="9"/>
  <c r="E48" i="9"/>
  <c r="F48" i="9"/>
  <c r="G48" i="9"/>
  <c r="H48" i="9"/>
  <c r="D50" i="9"/>
  <c r="D46" i="9"/>
  <c r="D44" i="9"/>
  <c r="D43" i="9"/>
  <c r="E37" i="9"/>
  <c r="F37" i="9"/>
  <c r="G37" i="9"/>
  <c r="H37" i="9"/>
  <c r="D39" i="9"/>
  <c r="D38" i="9"/>
  <c r="E35" i="9"/>
  <c r="F35" i="9"/>
  <c r="G35" i="9"/>
  <c r="H35" i="9"/>
  <c r="D36" i="9"/>
  <c r="D35" i="9" s="1"/>
  <c r="E32" i="9"/>
  <c r="F32" i="9"/>
  <c r="G32" i="9"/>
  <c r="H32" i="9"/>
  <c r="E26" i="9"/>
  <c r="F26" i="9"/>
  <c r="G26" i="9"/>
  <c r="H26" i="9"/>
  <c r="D34" i="9"/>
  <c r="D33" i="9"/>
  <c r="D32" i="9" s="1"/>
  <c r="D31" i="9"/>
  <c r="D30" i="9"/>
  <c r="D29" i="9"/>
  <c r="D28" i="9"/>
  <c r="D27" i="9"/>
  <c r="E23" i="9"/>
  <c r="F23" i="9"/>
  <c r="G23" i="9"/>
  <c r="H23" i="9"/>
  <c r="D25" i="9"/>
  <c r="D24" i="9"/>
  <c r="E47" i="9" l="1"/>
  <c r="H47" i="9"/>
  <c r="F47" i="9"/>
  <c r="G47" i="9"/>
  <c r="D26" i="9"/>
  <c r="D37" i="9"/>
  <c r="D23" i="9"/>
  <c r="E169" i="6"/>
  <c r="F169" i="6"/>
  <c r="G169" i="6"/>
  <c r="H169" i="6"/>
  <c r="E166" i="6"/>
  <c r="F166" i="6"/>
  <c r="G166" i="6"/>
  <c r="H166" i="6"/>
  <c r="E154" i="6"/>
  <c r="F154" i="6"/>
  <c r="G154" i="6"/>
  <c r="H154" i="6"/>
  <c r="E143" i="6"/>
  <c r="F143" i="6"/>
  <c r="G143" i="6"/>
  <c r="H143" i="6"/>
  <c r="E140" i="6"/>
  <c r="F140" i="6"/>
  <c r="G140" i="6"/>
  <c r="H140" i="6"/>
  <c r="E136" i="6"/>
  <c r="F136" i="6"/>
  <c r="G136" i="6"/>
  <c r="H136" i="6"/>
  <c r="E133" i="6"/>
  <c r="F133" i="6"/>
  <c r="G133" i="6"/>
  <c r="H133" i="6"/>
  <c r="D135" i="6"/>
  <c r="D134" i="6"/>
  <c r="E130" i="6"/>
  <c r="F130" i="6"/>
  <c r="G130" i="6"/>
  <c r="H130" i="6"/>
  <c r="E129" i="6"/>
  <c r="F129" i="6"/>
  <c r="G129" i="6"/>
  <c r="H129" i="6"/>
  <c r="D131" i="6"/>
  <c r="D129" i="6" s="1"/>
  <c r="E115" i="6"/>
  <c r="E113" i="6" s="1"/>
  <c r="F115" i="6"/>
  <c r="F113" i="6" s="1"/>
  <c r="G115" i="6"/>
  <c r="G113" i="6" s="1"/>
  <c r="H115" i="6"/>
  <c r="H113" i="6" s="1"/>
  <c r="E110" i="6"/>
  <c r="F110" i="6"/>
  <c r="G110" i="6"/>
  <c r="H110" i="6"/>
  <c r="E105" i="6"/>
  <c r="F105" i="6"/>
  <c r="G105" i="6"/>
  <c r="H105" i="6"/>
  <c r="E95" i="6"/>
  <c r="E92" i="6" s="1"/>
  <c r="F95" i="6"/>
  <c r="F92" i="6" s="1"/>
  <c r="G95" i="6"/>
  <c r="G92" i="6" s="1"/>
  <c r="H95" i="6"/>
  <c r="H92" i="6" s="1"/>
  <c r="E82" i="6"/>
  <c r="F82" i="6"/>
  <c r="G82" i="6"/>
  <c r="H82" i="6"/>
  <c r="E85" i="6"/>
  <c r="F85" i="6"/>
  <c r="G85" i="6"/>
  <c r="H85" i="6"/>
  <c r="E78" i="6"/>
  <c r="F78" i="6"/>
  <c r="G78" i="6"/>
  <c r="H78" i="6"/>
  <c r="H77" i="6" s="1"/>
  <c r="D133" i="6" l="1"/>
  <c r="E77" i="6"/>
  <c r="F77" i="6"/>
  <c r="G77" i="6"/>
  <c r="D59" i="10"/>
  <c r="D58" i="10"/>
  <c r="E54" i="10"/>
  <c r="F54" i="10"/>
  <c r="G54" i="10"/>
  <c r="H54" i="10"/>
  <c r="D57" i="10"/>
  <c r="D56" i="10"/>
  <c r="D55" i="10"/>
  <c r="D54" i="10" s="1"/>
  <c r="D53" i="10"/>
  <c r="E51" i="10"/>
  <c r="F51" i="10"/>
  <c r="D51" i="10"/>
  <c r="E47" i="10" l="1"/>
  <c r="F47" i="10"/>
  <c r="G47" i="10"/>
  <c r="H47" i="10"/>
  <c r="D47" i="10"/>
  <c r="D49" i="10"/>
  <c r="D48" i="10"/>
  <c r="F37" i="10" l="1"/>
  <c r="E37" i="10"/>
  <c r="D46" i="10"/>
  <c r="D44" i="10"/>
  <c r="E41" i="10"/>
  <c r="F41" i="10"/>
  <c r="G41" i="10"/>
  <c r="G37" i="10" s="1"/>
  <c r="H41" i="10"/>
  <c r="H37" i="10" s="1"/>
  <c r="D43" i="10"/>
  <c r="D42" i="10"/>
  <c r="D41" i="10" s="1"/>
  <c r="E38" i="10"/>
  <c r="F38" i="10"/>
  <c r="G38" i="10"/>
  <c r="H38" i="10"/>
  <c r="D40" i="10"/>
  <c r="D38" i="10" s="1"/>
  <c r="D39" i="10"/>
  <c r="D36" i="10"/>
  <c r="D34" i="10"/>
  <c r="D33" i="10"/>
  <c r="E27" i="10"/>
  <c r="F27" i="10"/>
  <c r="G27" i="10"/>
  <c r="H27" i="10"/>
  <c r="D32" i="10"/>
  <c r="D31" i="10"/>
  <c r="D30" i="10"/>
  <c r="D29" i="10"/>
  <c r="D28" i="10"/>
  <c r="E18" i="10"/>
  <c r="F18" i="10"/>
  <c r="G18" i="10"/>
  <c r="H18" i="10"/>
  <c r="E185" i="6"/>
  <c r="F185" i="6"/>
  <c r="G185" i="6"/>
  <c r="H185" i="6"/>
  <c r="D192" i="6"/>
  <c r="D190" i="6"/>
  <c r="D189" i="6"/>
  <c r="D186" i="6"/>
  <c r="E177" i="6"/>
  <c r="F177" i="6"/>
  <c r="G177" i="6"/>
  <c r="H177" i="6"/>
  <c r="D184" i="6"/>
  <c r="D178" i="6"/>
  <c r="E173" i="6"/>
  <c r="F173" i="6"/>
  <c r="G173" i="6"/>
  <c r="H173" i="6"/>
  <c r="D176" i="6"/>
  <c r="D174" i="6"/>
  <c r="D35" i="10"/>
  <c r="E24" i="10"/>
  <c r="F24" i="10"/>
  <c r="G24" i="10"/>
  <c r="H24" i="10"/>
  <c r="D26" i="10"/>
  <c r="D25" i="10"/>
  <c r="D23" i="10"/>
  <c r="D22" i="10"/>
  <c r="D21" i="10"/>
  <c r="D20" i="10"/>
  <c r="D19" i="10"/>
  <c r="D18" i="10" l="1"/>
  <c r="G17" i="10"/>
  <c r="D37" i="10"/>
  <c r="F17" i="10"/>
  <c r="D27" i="10"/>
  <c r="E17" i="10"/>
  <c r="D24" i="10"/>
  <c r="H17" i="10"/>
  <c r="G172" i="6"/>
  <c r="E172" i="6"/>
  <c r="F172" i="6"/>
  <c r="H172" i="6"/>
  <c r="D164" i="6"/>
  <c r="D183" i="6"/>
  <c r="D163" i="6"/>
  <c r="D155" i="6"/>
  <c r="E120" i="6"/>
  <c r="E118" i="6" s="1"/>
  <c r="F120" i="6"/>
  <c r="F118" i="6" s="1"/>
  <c r="G120" i="6"/>
  <c r="G118" i="6" s="1"/>
  <c r="H120" i="6"/>
  <c r="H118" i="6" s="1"/>
  <c r="D122" i="6"/>
  <c r="D121" i="6"/>
  <c r="E56" i="6"/>
  <c r="F56" i="6"/>
  <c r="G56" i="6"/>
  <c r="H56" i="6"/>
  <c r="E69" i="6"/>
  <c r="E67" i="6" s="1"/>
  <c r="F69" i="6"/>
  <c r="F67" i="6" s="1"/>
  <c r="G69" i="6"/>
  <c r="G67" i="6" s="1"/>
  <c r="H69" i="6"/>
  <c r="H67" i="6" s="1"/>
  <c r="E63" i="6"/>
  <c r="F63" i="6"/>
  <c r="G63" i="6"/>
  <c r="H63" i="6"/>
  <c r="E40" i="6"/>
  <c r="F40" i="6"/>
  <c r="G40" i="6"/>
  <c r="H40" i="6"/>
  <c r="D42" i="6"/>
  <c r="D41" i="6"/>
  <c r="E37" i="6"/>
  <c r="F37" i="6"/>
  <c r="G37" i="6"/>
  <c r="H37" i="6"/>
  <c r="D39" i="6"/>
  <c r="D38" i="6"/>
  <c r="D52" i="9"/>
  <c r="D51" i="9" s="1"/>
  <c r="D49" i="9"/>
  <c r="D48" i="9" s="1"/>
  <c r="D187" i="6"/>
  <c r="D181" i="6"/>
  <c r="D170" i="6"/>
  <c r="D169" i="6" s="1"/>
  <c r="D168" i="6"/>
  <c r="D167" i="6"/>
  <c r="E158" i="6"/>
  <c r="E157" i="6" s="1"/>
  <c r="E152" i="6" s="1"/>
  <c r="F158" i="6"/>
  <c r="F157" i="6" s="1"/>
  <c r="F152" i="6" s="1"/>
  <c r="G158" i="6"/>
  <c r="G157" i="6" s="1"/>
  <c r="G152" i="6" s="1"/>
  <c r="H158" i="6"/>
  <c r="H157" i="6" s="1"/>
  <c r="H152" i="6" s="1"/>
  <c r="D162" i="6"/>
  <c r="D161" i="6"/>
  <c r="D160" i="6"/>
  <c r="D159" i="6"/>
  <c r="D153" i="6"/>
  <c r="D151" i="6"/>
  <c r="D150" i="6"/>
  <c r="D149" i="6"/>
  <c r="D132" i="6"/>
  <c r="D130" i="6" s="1"/>
  <c r="D125" i="6"/>
  <c r="D123" i="6"/>
  <c r="D114" i="6"/>
  <c r="D111" i="6"/>
  <c r="D109" i="6"/>
  <c r="D107" i="6"/>
  <c r="D102" i="6"/>
  <c r="D45" i="9"/>
  <c r="D188" i="6"/>
  <c r="D182" i="6"/>
  <c r="D156" i="6"/>
  <c r="D128" i="6"/>
  <c r="D119" i="6"/>
  <c r="D94" i="6"/>
  <c r="D81" i="6"/>
  <c r="D68" i="6"/>
  <c r="D64" i="6"/>
  <c r="D34" i="6"/>
  <c r="D179" i="6"/>
  <c r="D137" i="6"/>
  <c r="D127" i="6"/>
  <c r="D100" i="6"/>
  <c r="D93" i="6"/>
  <c r="F46" i="6"/>
  <c r="G46" i="6"/>
  <c r="H46" i="6"/>
  <c r="D47" i="6"/>
  <c r="D46" i="6" s="1"/>
  <c r="E53" i="6"/>
  <c r="E52" i="6" s="1"/>
  <c r="F53" i="6"/>
  <c r="F52" i="6" s="1"/>
  <c r="G53" i="6"/>
  <c r="G52" i="6" s="1"/>
  <c r="H53" i="6"/>
  <c r="H52" i="6" s="1"/>
  <c r="D55" i="6"/>
  <c r="D54" i="6"/>
  <c r="E49" i="6"/>
  <c r="E48" i="6" s="1"/>
  <c r="F49" i="6"/>
  <c r="F48" i="6" s="1"/>
  <c r="G49" i="6"/>
  <c r="G48" i="6" s="1"/>
  <c r="H49" i="6"/>
  <c r="H48" i="6" s="1"/>
  <c r="D51" i="6"/>
  <c r="D50" i="6"/>
  <c r="E28" i="6"/>
  <c r="F28" i="6"/>
  <c r="G28" i="6"/>
  <c r="H28" i="6"/>
  <c r="D32" i="6"/>
  <c r="D31" i="6"/>
  <c r="D30" i="6"/>
  <c r="D29" i="6"/>
  <c r="E23" i="6"/>
  <c r="F23" i="6"/>
  <c r="G23" i="6"/>
  <c r="H23" i="6"/>
  <c r="D27" i="6"/>
  <c r="D26" i="6"/>
  <c r="D25" i="6"/>
  <c r="D24" i="6"/>
  <c r="D180" i="6"/>
  <c r="D175" i="6"/>
  <c r="D173" i="6" s="1"/>
  <c r="D138" i="6"/>
  <c r="D86" i="6"/>
  <c r="D85" i="6" s="1"/>
  <c r="D83" i="6"/>
  <c r="D79" i="6"/>
  <c r="D17" i="10" l="1"/>
  <c r="D47" i="9"/>
  <c r="D166" i="6"/>
  <c r="G62" i="6"/>
  <c r="H62" i="6"/>
  <c r="D98" i="6"/>
  <c r="F62" i="6"/>
  <c r="E62" i="6"/>
  <c r="D40" i="6"/>
  <c r="E22" i="6"/>
  <c r="E21" i="6" s="1"/>
  <c r="D120" i="6"/>
  <c r="D185" i="6"/>
  <c r="E36" i="6"/>
  <c r="E35" i="6" s="1"/>
  <c r="H45" i="6"/>
  <c r="H44" i="6" s="1"/>
  <c r="D154" i="6"/>
  <c r="D136" i="6"/>
  <c r="H36" i="6"/>
  <c r="H35" i="6" s="1"/>
  <c r="D177" i="6"/>
  <c r="F45" i="6"/>
  <c r="F44" i="6" s="1"/>
  <c r="D37" i="6"/>
  <c r="F22" i="6"/>
  <c r="F21" i="6" s="1"/>
  <c r="F36" i="6"/>
  <c r="F35" i="6" s="1"/>
  <c r="G45" i="6"/>
  <c r="G44" i="6" s="1"/>
  <c r="E44" i="6"/>
  <c r="D158" i="6"/>
  <c r="H22" i="6"/>
  <c r="H21" i="6" s="1"/>
  <c r="G22" i="6"/>
  <c r="G21" i="6" s="1"/>
  <c r="G36" i="6"/>
  <c r="G35" i="6" s="1"/>
  <c r="D53" i="6"/>
  <c r="D52" i="6" s="1"/>
  <c r="D49" i="6"/>
  <c r="D48" i="6" s="1"/>
  <c r="D23" i="6"/>
  <c r="D28" i="6"/>
  <c r="D146" i="6"/>
  <c r="D124" i="6"/>
  <c r="D116" i="6"/>
  <c r="D71" i="6"/>
  <c r="D58" i="6"/>
  <c r="D58" i="9"/>
  <c r="D57" i="9"/>
  <c r="D42" i="9"/>
  <c r="D165" i="6"/>
  <c r="D144" i="6"/>
  <c r="D117" i="6"/>
  <c r="D112" i="6"/>
  <c r="D110" i="6" s="1"/>
  <c r="D108" i="6"/>
  <c r="D105" i="6" s="1"/>
  <c r="D97" i="6"/>
  <c r="D91" i="6"/>
  <c r="D90" i="6"/>
  <c r="D72" i="6"/>
  <c r="D73" i="6"/>
  <c r="D66" i="6"/>
  <c r="D60" i="6"/>
  <c r="D59" i="6"/>
  <c r="D56" i="9"/>
  <c r="D41" i="9"/>
  <c r="D147" i="6"/>
  <c r="D145" i="6"/>
  <c r="D142" i="6"/>
  <c r="D96" i="6"/>
  <c r="D89" i="6"/>
  <c r="D88" i="6"/>
  <c r="D76" i="6"/>
  <c r="D74" i="6"/>
  <c r="D70" i="6"/>
  <c r="D57" i="6"/>
  <c r="D172" i="6" l="1"/>
  <c r="E20" i="6"/>
  <c r="D87" i="6"/>
  <c r="D118" i="6"/>
  <c r="D36" i="6"/>
  <c r="D95" i="6"/>
  <c r="D92" i="6" s="1"/>
  <c r="F20" i="6"/>
  <c r="D54" i="9"/>
  <c r="D69" i="6"/>
  <c r="D67" i="6" s="1"/>
  <c r="D140" i="6"/>
  <c r="D143" i="6"/>
  <c r="D115" i="6"/>
  <c r="D113" i="6" s="1"/>
  <c r="D157" i="6"/>
  <c r="D152" i="6" s="1"/>
  <c r="H20" i="6"/>
  <c r="G20" i="6"/>
  <c r="D56" i="6"/>
  <c r="D22" i="6"/>
  <c r="D45" i="6"/>
  <c r="D44" i="6" s="1"/>
  <c r="D65" i="6"/>
  <c r="D63" i="6" s="1"/>
  <c r="D196" i="6"/>
  <c r="D195" i="6"/>
  <c r="D193" i="6"/>
  <c r="D84" i="6"/>
  <c r="D82" i="6" s="1"/>
  <c r="D80" i="6"/>
  <c r="D78" i="6" s="1"/>
  <c r="D43" i="6"/>
  <c r="D33" i="6"/>
  <c r="D62" i="6" l="1"/>
  <c r="D35" i="6"/>
  <c r="D77" i="6"/>
  <c r="D21" i="6"/>
  <c r="R115" i="6"/>
  <c r="D20" i="6" l="1"/>
  <c r="H23" i="8" l="1"/>
  <c r="G23" i="8"/>
  <c r="F23" i="8"/>
  <c r="E23" i="8"/>
</calcChain>
</file>

<file path=xl/comments1.xml><?xml version="1.0" encoding="utf-8"?>
<comments xmlns="http://schemas.openxmlformats.org/spreadsheetml/2006/main">
  <authors>
    <author>prplmnat</author>
  </authors>
  <commentList>
    <comment ref="E5" authorId="0" shapeId="0">
      <text>
        <r>
          <rPr>
            <b/>
            <sz val="8"/>
            <color indexed="81"/>
            <rFont val="Tahoma"/>
            <family val="2"/>
          </rPr>
          <t>prplmnat:</t>
        </r>
        <r>
          <rPr>
            <sz val="8"/>
            <color indexed="81"/>
            <rFont val="Tahoma"/>
            <family val="2"/>
          </rPr>
          <t xml:space="preserve">
ยังไม่รวมขอใหม่ 1 อัตรา</t>
        </r>
      </text>
    </comment>
  </commentList>
</comments>
</file>

<file path=xl/comments2.xml><?xml version="1.0" encoding="utf-8"?>
<comments xmlns="http://schemas.openxmlformats.org/spreadsheetml/2006/main">
  <authors>
    <author>prplmnat</author>
  </authors>
  <commentList>
    <comment ref="E5" authorId="0" shapeId="0">
      <text>
        <r>
          <rPr>
            <b/>
            <sz val="8"/>
            <color indexed="81"/>
            <rFont val="Tahoma"/>
            <family val="2"/>
          </rPr>
          <t>prplmnat:</t>
        </r>
        <r>
          <rPr>
            <sz val="8"/>
            <color indexed="81"/>
            <rFont val="Tahoma"/>
            <family val="2"/>
          </rPr>
          <t xml:space="preserve">
ยังไม่รวมขอใหม่ 1 อัตรา</t>
        </r>
      </text>
    </comment>
  </commentList>
</comments>
</file>

<file path=xl/comments3.xml><?xml version="1.0" encoding="utf-8"?>
<comments xmlns="http://schemas.openxmlformats.org/spreadsheetml/2006/main">
  <authors>
    <author>บุสบง วงค์แก้ว</author>
  </authors>
  <commentList>
    <comment ref="E78" authorId="0" shapeId="0">
      <text>
        <r>
          <rPr>
            <b/>
            <sz val="9"/>
            <color indexed="81"/>
            <rFont val="Tahoma"/>
            <family val="2"/>
          </rPr>
          <t>บุสบง วงค์แก้ว: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prplmnat</author>
  </authors>
  <commentList>
    <comment ref="E5" authorId="0" shapeId="0">
      <text>
        <r>
          <rPr>
            <b/>
            <sz val="8"/>
            <color indexed="81"/>
            <rFont val="Tahoma"/>
            <family val="2"/>
          </rPr>
          <t>prplmnat:</t>
        </r>
        <r>
          <rPr>
            <sz val="8"/>
            <color indexed="81"/>
            <rFont val="Tahoma"/>
            <family val="2"/>
          </rPr>
          <t xml:space="preserve">
ยังไม่รวมขอใหม่ 1 อัตรา</t>
        </r>
      </text>
    </comment>
  </commentList>
</comments>
</file>

<file path=xl/sharedStrings.xml><?xml version="1.0" encoding="utf-8"?>
<sst xmlns="http://schemas.openxmlformats.org/spreadsheetml/2006/main" count="1856" uniqueCount="685">
  <si>
    <t>หน่วยนับ</t>
  </si>
  <si>
    <t>รวม</t>
  </si>
  <si>
    <t>ประมาณการล่วงหน้า</t>
  </si>
  <si>
    <t>ไตรมาส 1</t>
  </si>
  <si>
    <t>ไตรมาส 2</t>
  </si>
  <si>
    <t>ไตรมาส 3</t>
  </si>
  <si>
    <t>ไตรมาส 4</t>
  </si>
  <si>
    <t>ต.ค.-ธ.ค.</t>
  </si>
  <si>
    <t>ม.ค.-มี.ค.</t>
  </si>
  <si>
    <t>เม.ย.-มิ.ย.</t>
  </si>
  <si>
    <t>ก.ค.-ก.ย.</t>
  </si>
  <si>
    <t>(หน่วย : บาท)</t>
  </si>
  <si>
    <t>รหัส</t>
  </si>
  <si>
    <t>ประเภทรายจ่าย</t>
  </si>
  <si>
    <t>รวมทั้งสิ้น</t>
  </si>
  <si>
    <t>(ระบุ)</t>
  </si>
  <si>
    <t>งบบุคลากร</t>
  </si>
  <si>
    <t>งบดำเนินงาน</t>
  </si>
  <si>
    <t>งบลงทุน</t>
  </si>
  <si>
    <t>เงินอุดหนุน</t>
  </si>
  <si>
    <t>งบรายจ่ายอื่น</t>
  </si>
  <si>
    <t xml:space="preserve">โครงการยุทธศาสตร์ </t>
  </si>
  <si>
    <t>แผนทรัพยากรบุคคล</t>
  </si>
  <si>
    <t>ประเภท
บุคลากร</t>
  </si>
  <si>
    <t>รหัส
(ระบุ)</t>
  </si>
  <si>
    <t>คน</t>
  </si>
  <si>
    <t>รวมทั้งสิ้น (กรณีมีลูกจ้างชั่วคราวรายวัน)</t>
  </si>
  <si>
    <t>คน / วัน</t>
  </si>
  <si>
    <t>1.ข้าราชการ</t>
  </si>
  <si>
    <t>2.พนักงาน</t>
  </si>
  <si>
    <t xml:space="preserve"> / จนท. </t>
  </si>
  <si>
    <t>พนักงาน</t>
  </si>
  <si>
    <t>มหาวิทยาลัย</t>
  </si>
  <si>
    <t>3. ลูกจ้าง</t>
  </si>
  <si>
    <t>ประจำ</t>
  </si>
  <si>
    <t>4. ลูกจ้าง</t>
  </si>
  <si>
    <t>ลักษณะพิเศษ</t>
  </si>
  <si>
    <t>5. ลูกจ้าง</t>
  </si>
  <si>
    <t>ชั่วคราว</t>
  </si>
  <si>
    <t>รายปี</t>
  </si>
  <si>
    <t>6. ลูกจ้าง</t>
  </si>
  <si>
    <t>รายเดือน</t>
  </si>
  <si>
    <t>7. ลูกจ้าง</t>
  </si>
  <si>
    <t>รายวัน</t>
  </si>
  <si>
    <t xml:space="preserve">8. อื่น ๆ </t>
  </si>
  <si>
    <t>ใช้บุคลากรของหน่วยงานที่เกี่ยวข้อง</t>
  </si>
  <si>
    <t>ผู้รับผิดชอบ</t>
  </si>
  <si>
    <t xml:space="preserve"> -งบบุคลากร</t>
  </si>
  <si>
    <t xml:space="preserve"> -งบดำเนินงาน</t>
  </si>
  <si>
    <t xml:space="preserve"> -งบลงทุน</t>
  </si>
  <si>
    <t xml:space="preserve"> -งบเงินอุดหนุน</t>
  </si>
  <si>
    <t xml:space="preserve"> -งบรายจ่ายอื่น</t>
  </si>
  <si>
    <t xml:space="preserve"> -เดิม</t>
  </si>
  <si>
    <t xml:space="preserve"> -ใหม่</t>
  </si>
  <si>
    <t xml:space="preserve"> * การจัดสรรบุคลากรเป็นไปตามกรอบที่กองการเจ้าหน้าที่กำหนด</t>
  </si>
  <si>
    <t>รหัส 
(ระบุ)</t>
  </si>
  <si>
    <t xml:space="preserve">             : ควรกำหนดกิจกรรม ที่สนับสนุน ส่งเสริมความสำเร็จของตัวชี้วัด หรือเป็นกิจกรรมใหม่ที่สนับสนุนความสำเร็จเชิงนโยบายของผู้บริหารหรือแผนยุทธศาสตร์ระยะ 5 ปี ของมหาวิทยาลัย รวมทั้งเป็นการกำหนดกิจกรรมที่สะท้อน/ </t>
  </si>
  <si>
    <t xml:space="preserve">     แสดงถึงงบประมาณ และทรัพยากรที่ต้องใช้ดำเนินการเป็นสำคัญ ทั้งนี้การกำหนดกิจกรรมควรพิจารณาส่วนที่เกี่ยวข้อง ดังนี้</t>
  </si>
  <si>
    <t xml:space="preserve">                                </t>
  </si>
  <si>
    <t>รอบ 6 เดือน</t>
  </si>
  <si>
    <t>รอบ 12 เดือน</t>
  </si>
  <si>
    <t>หลักเกณฑ์ / คำอธิบาย</t>
  </si>
  <si>
    <t>รวมทั้งปี</t>
  </si>
  <si>
    <t>โครงการยุทธศาสตร์ (เดิม)</t>
  </si>
  <si>
    <t>ตัวชี้วัด / กิจกรรมการดำเนินงานของ</t>
  </si>
  <si>
    <t>ผลผลิตภารกิจพื้นฐานฯ / โครงการยุทธศาสตร์ (เดิม)</t>
  </si>
  <si>
    <t xml:space="preserve">                                     ในคุณภาพของผลงาน (โดยเฉพาะที่เป็นผู้รับบริการภายนอก)</t>
  </si>
  <si>
    <t xml:space="preserve">     ทั้งนี้ ในแต่ละผลผลิตของภารกิจพื้นฐานงานประจำ-สนับสนุนยุทธศาสตร์ / โครงการยุทธศาสตร์ ควรมีการกำหนดตัวชี้วัดไม่น้อยกว่า 2  มิติ  </t>
  </si>
  <si>
    <t xml:space="preserve"> **** สำหรับรายละเอียดคำของบประมาณของภารกิจพื้นฐานงานประจำ-สนับสนุนยุทธศาสตร์/โครงการยุทธศาสตร์เดิม โปรดระบุรายละเอียดค่าใช้จ่ายลงในแบบฟอร์ม รด. 01 (1)</t>
  </si>
  <si>
    <t xml:space="preserve">ตัวชี้วัด ผลผลิตของภารกิจพื้นฐานฯ / </t>
  </si>
  <si>
    <t>โครงการยุทธศสาตร์(เดิม) / งบประมาณ</t>
  </si>
  <si>
    <t xml:space="preserve">ภารกิจพื้นฐานงานประจำ - สนับสนุนยุทธศาสตร์ </t>
  </si>
  <si>
    <t>ผลผลิตของภารกิจพื้นฐานฯ / โครงการยุทธศาสตร์(เดิม)</t>
  </si>
  <si>
    <t>หลักเกณฑ์ / คำอธิบาย (ต่อ)</t>
  </si>
  <si>
    <t xml:space="preserve">ภารกิจพื้นฐานงานประจำ -  สนับสนุนยุทธศาสตร์ </t>
  </si>
  <si>
    <t xml:space="preserve">  1.4 สนับสนุนการดำเนินงานตามแผนยุทธศาสตร์ระยะ 5 ปี ระดับหน่วยงานที่สอดคล้องกับแผนยุทธศาสตร์ระยะ 5 ปี ของมหาวิทยาลัย</t>
  </si>
  <si>
    <r>
      <t xml:space="preserve">     </t>
    </r>
    <r>
      <rPr>
        <sz val="14"/>
        <color indexed="8"/>
        <rFont val="TH Niramit AS"/>
      </rPr>
      <t> ที่ประชุม/คณะกรรมการ (</t>
    </r>
    <r>
      <rPr>
        <b/>
        <sz val="14"/>
        <color indexed="8"/>
        <rFont val="TH Niramit AS"/>
      </rPr>
      <t>ระบุ)</t>
    </r>
    <r>
      <rPr>
        <sz val="14"/>
        <color indexed="8"/>
        <rFont val="TH Niramit AS"/>
      </rPr>
      <t>…………………………………………… ครั้งที่ ..................วัน / เดือน / ปี .................................... วาระที่ .............</t>
    </r>
  </si>
  <si>
    <r>
      <t xml:space="preserve">     </t>
    </r>
    <r>
      <rPr>
        <sz val="14"/>
        <color indexed="8"/>
        <rFont val="TH Niramit AS"/>
      </rPr>
      <t> มติ/ ข้อเสนอแนะ ………………………………………………..............................</t>
    </r>
  </si>
  <si>
    <r>
      <t xml:space="preserve">     </t>
    </r>
    <r>
      <rPr>
        <sz val="14"/>
        <color indexed="8"/>
        <rFont val="TH Niramit AS"/>
      </rPr>
      <t> เป้าประสงค์ มสธ. ระบุ .........................................................................................................</t>
    </r>
  </si>
  <si>
    <r>
      <t xml:space="preserve">  </t>
    </r>
    <r>
      <rPr>
        <b/>
        <sz val="14"/>
        <rFont val="TH Niramit AS"/>
      </rPr>
      <t xml:space="preserve">2.ด้านการวิจัย </t>
    </r>
  </si>
  <si>
    <r>
      <t xml:space="preserve">  3</t>
    </r>
    <r>
      <rPr>
        <b/>
        <sz val="14"/>
        <rFont val="TH Niramit AS"/>
      </rPr>
      <t xml:space="preserve">.ด้านบริการวิชาการ วิชาชีพแก่สังคม </t>
    </r>
  </si>
  <si>
    <r>
      <t xml:space="preserve">  4</t>
    </r>
    <r>
      <rPr>
        <b/>
        <sz val="14"/>
        <rFont val="TH Niramit AS"/>
      </rPr>
      <t xml:space="preserve">.ด้านทำนุบำรุงศิลปและวัฒนธรรม </t>
    </r>
  </si>
  <si>
    <r>
      <t xml:space="preserve">  5</t>
    </r>
    <r>
      <rPr>
        <b/>
        <sz val="14"/>
        <rFont val="TH Niramit AS"/>
      </rPr>
      <t xml:space="preserve">.ด้านบริหารจัดการองค์กร </t>
    </r>
  </si>
  <si>
    <r>
      <t xml:space="preserve"> </t>
    </r>
    <r>
      <rPr>
        <b/>
        <sz val="14"/>
        <rFont val="Wingdings"/>
        <charset val="2"/>
      </rPr>
      <t>v</t>
    </r>
    <r>
      <rPr>
        <b/>
        <sz val="14"/>
        <rFont val="TH Niramit AS"/>
      </rPr>
      <t xml:space="preserve"> นโยบายทั่วไป :</t>
    </r>
  </si>
  <si>
    <t xml:space="preserve">        เพื่อแสดงให้เห็นความสอดคล้องของภารกิจพื้นฐานงานประจำ-สนับสนุนยุทธศาสตร์ / โครงการยุทธศาสตร์ ฯ กับแนวทางสำคัญของมหาวิทยาลัยที่จะสนับสนุนผลลัพธ์ตามตัวชี้วัดในยุทธศาสตร์ ผู้อนุมัติโครงการ จะพิจารณาประเด็นนี้ เพื่อตัดสินใจ หากกรณีที่อ้างถึง ไม่สอดคล้องหรือผลลัพธ์ไม่เข้าตัวชี้วัดหลัก</t>
  </si>
  <si>
    <r>
      <t> การตอบสนองต่อยุทธศาสตร์องค์กร / ความสอดคล้อง / ความเชื่อมโยง กับนโยบาย แนวทางการพัฒนา มสธ. ประจำปี 2560 (</t>
    </r>
    <r>
      <rPr>
        <b/>
        <sz val="14"/>
        <rFont val="Wingdings"/>
        <charset val="2"/>
      </rPr>
      <t>ü</t>
    </r>
    <r>
      <rPr>
        <b/>
        <sz val="14"/>
        <rFont val="TH Niramit AS"/>
      </rPr>
      <t>)</t>
    </r>
  </si>
  <si>
    <t xml:space="preserve">  1.1 การดำเนินงานตามกลยุทธ์ในแผนยุทธศาสตร์ มสธ. ระยะ 5 ปี (พ.ศ. 2556-2560)  </t>
  </si>
  <si>
    <t xml:space="preserve">  1.2 การดำเนินงานตาม มติ / ข้อเสนอแนะ ของคณะกรรมการประจำสภามหาวิทยาลัย </t>
  </si>
  <si>
    <t xml:space="preserve">  1.3 การดำเนินงานตามข้อเสนอแนะของกรรมการประเมินเกณฑ์คุณภาพ (CUPT-QA ,TQA)</t>
  </si>
  <si>
    <r>
      <t xml:space="preserve">     </t>
    </r>
    <r>
      <rPr>
        <sz val="14"/>
        <color indexed="8"/>
        <rFont val="TH Niramit AS"/>
      </rPr>
      <t> ระบุข้อเสนอแนะ TQA .............................................................................................</t>
    </r>
  </si>
  <si>
    <r>
      <t xml:space="preserve"> </t>
    </r>
    <r>
      <rPr>
        <b/>
        <sz val="14"/>
        <rFont val="Wingdings"/>
        <charset val="2"/>
      </rPr>
      <t>v</t>
    </r>
    <r>
      <rPr>
        <b/>
        <sz val="14"/>
        <rFont val="TH Niramit AS"/>
      </rPr>
      <t xml:space="preserve">  นโยบายที่เป็นจุดเน้นสำคัญสำหรับการพัฒนา  มสธ. ในปีงบประมาณ พ.ศ. 2560 :</t>
    </r>
  </si>
  <si>
    <r>
      <t xml:space="preserve">         </t>
    </r>
    <r>
      <rPr>
        <b/>
        <sz val="12.5"/>
        <rFont val="TH Niramit AS"/>
      </rPr>
      <t xml:space="preserve"> </t>
    </r>
    <r>
      <rPr>
        <sz val="12.5"/>
        <rFont val="TH Niramit AS"/>
      </rPr>
      <t>ตัวชี้วัด</t>
    </r>
    <r>
      <rPr>
        <b/>
        <sz val="12.5"/>
        <rFont val="TH Niramit AS"/>
      </rPr>
      <t xml:space="preserve"> : ควรมุ่งเน้นความสำเร็จ Output และ Outcome</t>
    </r>
    <r>
      <rPr>
        <sz val="12.5"/>
        <rFont val="TH Niramit AS"/>
      </rPr>
      <t xml:space="preserve"> ทั้งในเชิงปริมาณ คุณภาพ เวลา หรือค่าใช้จ่าย/ต้นทุนของแต่ละผลผลิตของภารกิจพื้นฐานงานประจำ-สนับสนุนยุทธศาสตร์ / โครงการยุทธศาสตร์ที่จะเกิดขึ้นตามระบบงบประมาณแบบมุ่งเน้นผลงาน </t>
    </r>
  </si>
  <si>
    <r>
      <rPr>
        <b/>
        <sz val="13"/>
        <rFont val="TH Niramit AS"/>
      </rPr>
      <t xml:space="preserve">มิติที่ 3 ตัวชี้วัดเชิงระยะเวลา </t>
    </r>
    <r>
      <rPr>
        <sz val="13"/>
        <rFont val="TH Niramit AS"/>
      </rPr>
      <t xml:space="preserve">: เป็นตัวชี้วัดผลงานด้านระยะเวลาในการดำเนินงานว่าตรงตามเป้าหมาย / แผนที่กำหนด หรือเป็นไปตามกติกา ระเบียบ ประกาศ ที่กำหนด </t>
    </r>
  </si>
  <si>
    <r>
      <t xml:space="preserve">ระดับมหาวิทยาลัย, wจากผลประกันคุณภาพภายในของหน่วยงาน, xผลการประเมินแผนยุทธศาสตร์หน่วยงาน และ yผลการประเมินคำรับรองการปฏิบัติราชการประจำปีของหน่วยงาน ทั้งนี้ </t>
    </r>
    <r>
      <rPr>
        <b/>
        <u/>
        <sz val="13"/>
        <rFont val="TH Niramit AS"/>
      </rPr>
      <t xml:space="preserve">ค่าเป้าหมายที่กำหนดต้องไม่ต่ำกว่าผลการดำเนินงานที่ผ่านมา </t>
    </r>
  </si>
  <si>
    <r>
      <t xml:space="preserve">                 2.2 การกำหนดกิจกรรมย่อย : </t>
    </r>
    <r>
      <rPr>
        <sz val="13"/>
        <rFont val="TH Niramit AS"/>
      </rPr>
      <t xml:space="preserve">จากปัญหาที่พบในการบันทึกข้อมูลลงระบบ AE ในระบบ 3 มิติ ที่มีการแตกกิจกรรมย่อยมากเกินไปทำให้ใช้ระยะเวลาเข้าถึงการบันทึกข้อมูลในระบบแต่ละข้อค่อนข้างมาก ดังนั้นหน่วยงานควรทบทวนกิจกรรมย่อย </t>
    </r>
  </si>
  <si>
    <r>
      <t xml:space="preserve">                2.4 การระบุงบประมาณ : </t>
    </r>
    <r>
      <rPr>
        <sz val="13"/>
        <rFont val="TH Niramit AS"/>
      </rPr>
      <t>ควรคิดค่าใช้จ่ายประจำปีจากการดำเนินกิจกรรมที่ปรากฎในแผน จำแนกตามประเภทรายจ่าย โดย</t>
    </r>
    <r>
      <rPr>
        <b/>
        <u/>
        <sz val="13"/>
        <rFont val="TH Niramit AS"/>
      </rPr>
      <t>ใส่ตัวเลขงบประมาณที่กิจกรรมหลัก</t>
    </r>
    <r>
      <rPr>
        <sz val="13"/>
        <rFont val="TH Niramit AS"/>
      </rPr>
      <t>เท่านั้น</t>
    </r>
  </si>
  <si>
    <r>
      <t xml:space="preserve">                2.5 การระบุแหล่งงบประมาณ : ควร</t>
    </r>
    <r>
      <rPr>
        <sz val="13"/>
        <rFont val="TH Niramit AS"/>
      </rPr>
      <t>ระบุแหล่งงบประมาณที่ใช้ในแต่ละผลผลิต</t>
    </r>
  </si>
  <si>
    <r>
      <t xml:space="preserve">                2.6 การระบุผู้รับผิดชอบ :</t>
    </r>
    <r>
      <rPr>
        <sz val="13"/>
        <rFont val="TH Niramit AS"/>
      </rPr>
      <t xml:space="preserve"> ควรระบุผู้รับผิดชอบในตัวชี้วัด และกิจกรรมดำเนินการของแต่ละผลผลิตของภารกิจพื้นฐานงานประจำ-สนับสนุนยุทธศาสตร์ หรือโครงการยุทธศาสตร์</t>
    </r>
  </si>
  <si>
    <r>
      <t xml:space="preserve">  </t>
    </r>
    <r>
      <rPr>
        <b/>
        <sz val="13"/>
        <rFont val="Wingdings"/>
        <charset val="2"/>
      </rPr>
      <t>v</t>
    </r>
    <r>
      <rPr>
        <b/>
        <sz val="13"/>
        <rFont val="TH Niramit AS"/>
      </rPr>
      <t xml:space="preserve"> หลักเกณฑ์การกำหนดตัวชี้ด (KPI) และการกำหนดกิจกรรมการดำเนินงาน</t>
    </r>
  </si>
  <si>
    <t>ผล
2559
(6เดือน)</t>
  </si>
  <si>
    <t>เป้าหมาย2560</t>
  </si>
  <si>
    <t>ค่าเป้าหมายปี 2560</t>
  </si>
  <si>
    <t>เงินนอกงบประมาณประจำปีงบประมาณ พ.ศ.  2560 (ทุกแหล่งเงิน)</t>
  </si>
  <si>
    <t>กรณีเป็นโครงการยุทธศาสตร์เดิม (56-60)</t>
  </si>
  <si>
    <t>เป้าหมายโครงการยุทธศาสตร์ และกรอบงบประมาณรายจ่ายล่วงหน้าระยะปานกลาง</t>
  </si>
  <si>
    <t>ปี 2560</t>
  </si>
  <si>
    <t>เป้าหมายภารกิจพื้นฐานประจำ-สนับสนุนยุทธศาสตร์ และกรอบงบประมาณรายจ่ายล่วงหน้าระยะปานกลาง</t>
  </si>
  <si>
    <t xml:space="preserve"> 1.1 ตัวชี้วัดที่ปรากฎในแผนยุทธศาสตร์ 5 ปี (พ.ศ.2556-2560 )ประจำปี 2560  ของหน่วยงานระดับเป้าประสงค์ ตัวชี้วัดของระดับโครงการยุทธศาสตร์แต่ละโครงการให้หน่วยงานถ่ายทอดลงมาสู่แผนปฏิบัติราชการประจำปี 2559 ได้</t>
  </si>
  <si>
    <t xml:space="preserve">            1. การกำหนดตัวชี้วัด (KPI) และค่าเป้าหมายของผลผลิตที่ภารกิจพื้นฐานงานประจำ-สนับสนุนยุทธศาสตร์ในแผนปฏิบัติราชการประจำปี </t>
  </si>
  <si>
    <t xml:space="preserve">     โดยให้สอดคล้องและเชื่อมโยงไปสู่เป้าหมายของมหาวิทยาลัยประจำปีงบประมาณ 2560 ทั้งนี้การกำหนดตัวชี้วัดจำแนกเป็น 4 มิติ ดังนี้</t>
  </si>
  <si>
    <r>
      <t xml:space="preserve">                 2.1 การกำหนดกิจกรรมหลัก : </t>
    </r>
    <r>
      <rPr>
        <sz val="13"/>
        <rFont val="TH Niramit AS"/>
      </rPr>
      <t>ควรเป็นกิจกรรมที่ใช้อยู่ในระบบ 3 มิติแล้ว ยกเว้นหากมีการเปลี่ยนแปลงก็ต่อเมื่อมีกิจกรรมใหม่ที่จะเกิดขึ้นในปีงบประมาณ 2560  หรือกิจกรรมดังกล่าวเสร็จสิ้นลงแล้วในปี 2560</t>
    </r>
  </si>
  <si>
    <t xml:space="preserve">     ให้มีเท่าที่จำเป็น เช่น ควบรวมกิจกรรมย่อย และสามารถแสดงถึงการนำมาซึ่งการคิดค่าใช้จ่ายประจำปีงบประมาณ 2560</t>
  </si>
  <si>
    <t xml:space="preserve"> **** สำหรับรายละเอียดคำของบประมาณของภารกิจพื้นฐานงานประจำ-สนับสนุนยุทธศาสตร์ โปรดระบุรายละเอียดค่าใช้จ่ายลงในแบบฟอร์ม รด. 01 (1)</t>
  </si>
  <si>
    <t>ระบุแหล่งงบประมาณที่ใช้ของแต่ละกิจกรรมหลัก</t>
  </si>
  <si>
    <r>
      <rPr>
        <b/>
        <sz val="12.5"/>
        <rFont val="TH Niramit AS"/>
      </rPr>
      <t xml:space="preserve"> 1. ปัจจัยเสี่ยงของผลผลิตที่อาจส่งผลให้การดำเนินงานไม่บรรลุผล </t>
    </r>
    <r>
      <rPr>
        <sz val="12.5"/>
        <rFont val="TH Niramit AS"/>
      </rPr>
      <t xml:space="preserve"> โปรดระบุ ...........................................................................................................................................................................................................................</t>
    </r>
  </si>
  <si>
    <r>
      <rPr>
        <b/>
        <sz val="12.5"/>
        <rFont val="TH Niramit AS"/>
      </rPr>
      <t xml:space="preserve"> 3. เชื่อมโยงกับระบบความเสี่ยงของ มสธ.</t>
    </r>
    <r>
      <rPr>
        <sz val="12.5"/>
        <rFont val="TH Niramit AS"/>
      </rPr>
      <t xml:space="preserve"> คือ 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</si>
  <si>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r>
      <rPr>
        <b/>
        <sz val="12.5"/>
        <rFont val="TH Niramit AS"/>
      </rPr>
      <t xml:space="preserve"> 2. มาตรการ / กิจกรรมป้องกันความเสี่ยง </t>
    </r>
    <r>
      <rPr>
        <sz val="12.5"/>
        <rFont val="TH Niramit AS"/>
      </rPr>
      <t>โปรดระบุ ........................................................................................................................................................................................................................................................................</t>
    </r>
  </si>
  <si>
    <r>
      <rPr>
        <sz val="12.5"/>
        <color indexed="12"/>
        <rFont val="Wingdings"/>
        <charset val="2"/>
      </rPr>
      <t>§</t>
    </r>
    <r>
      <rPr>
        <sz val="12.5"/>
        <color indexed="12"/>
        <rFont val="TH Niramit AS"/>
      </rPr>
      <t xml:space="preserve"> </t>
    </r>
    <r>
      <rPr>
        <b/>
        <sz val="12.5"/>
        <color indexed="12"/>
        <rFont val="TH Niramit AS"/>
      </rPr>
      <t>ความเสี่ยงต่อการบรรลุผลสัมฤทธิ์ของผลผลิตและมาตรการป้องกันความเสี่ยง</t>
    </r>
  </si>
  <si>
    <t xml:space="preserve">            1. การกำหนดตัวชี้วัด (KPI) และค่าเป้าหมายของโครงการยุทธศาสตร์ในแผนปฏิบัติราชการประจำปี </t>
  </si>
  <si>
    <t xml:space="preserve"> 1.1 ตัวชี้วัดที่ปรากฎในแผนยุทธศาสตร์ 5 ปี (พ.ศ.2556-2560 )ประจำปี 2560  ของหน่วยงานระดับเป้าประสงค์ ตัวชี้วัดของระดับโครงการยุทธศาสตร์แต่ละโครงการให้หน่วยงานถ่ายทอดลงมาสู่แผนปฏิบัติราชการประจำปี 2560 ได้</t>
  </si>
  <si>
    <r>
      <t xml:space="preserve">         </t>
    </r>
    <r>
      <rPr>
        <b/>
        <sz val="12.5"/>
        <rFont val="TH Niramit AS"/>
      </rPr>
      <t xml:space="preserve"> </t>
    </r>
    <r>
      <rPr>
        <sz val="12.5"/>
        <rFont val="TH Niramit AS"/>
      </rPr>
      <t>ตัวชี้วัด</t>
    </r>
    <r>
      <rPr>
        <b/>
        <sz val="12.5"/>
        <rFont val="TH Niramit AS"/>
      </rPr>
      <t xml:space="preserve"> : ควรมุ่งเน้นความสำเร็จ Output และ Outcome</t>
    </r>
    <r>
      <rPr>
        <sz val="12.5"/>
        <rFont val="TH Niramit AS"/>
      </rPr>
      <t xml:space="preserve"> ทั้งในเชิงปริมาณ คุณภาพ เวลา หรือค่าใช้จ่าย/ต้นทุนของแต่ละโครงการยุทธศาสตร์ที่จะเกิดขึ้นตามระบบงบประมาณแบบมุ่งเน้นผลงาน </t>
    </r>
  </si>
  <si>
    <r>
      <rPr>
        <b/>
        <sz val="13"/>
        <rFont val="TH Niramit AS"/>
      </rPr>
      <t>มิติที่ 1 ตัวชี้วัดเชิงปริมาณ :</t>
    </r>
    <r>
      <rPr>
        <sz val="13"/>
        <rFont val="TH Niramit AS"/>
      </rPr>
      <t xml:space="preserve"> เป็นตัวชี้วัดผลงานหรือบริการของโครงการยุทธศาสตร์ ที่แสดงถึงความสำเร็จของการปฏิบัติราชการประจำปี ซึ่งอาจกำหนดหน่วยนับเป็น จำนวน, ร้อยละ เป็นต้น</t>
    </r>
  </si>
  <si>
    <r>
      <rPr>
        <b/>
        <sz val="13"/>
        <rFont val="TH Niramit AS"/>
      </rPr>
      <t>มิติที่ 2 ตัวชี้วัดเชิงคุณภาพ :</t>
    </r>
    <r>
      <rPr>
        <sz val="13"/>
        <rFont val="TH Niramit AS"/>
      </rPr>
      <t xml:space="preserve"> เป็นตัวชี้วัดผลงานที่วัดคุณภาพของโครงการยุทธศาสตร์ หรือคุณภาพของผลลัพธ์ ที่เป็นไปตามมาตรฐานคุณภาพที่กำหนด หรือ ผู้รับบริการมีความพึงพอใจ</t>
    </r>
  </si>
  <si>
    <r>
      <rPr>
        <b/>
        <sz val="13"/>
        <rFont val="TH Niramit AS"/>
      </rPr>
      <t xml:space="preserve">มิติที่ 4 ตัวชี้วัดเชิงค่าใช้จ่าย / ต้นทุน </t>
    </r>
    <r>
      <rPr>
        <sz val="13"/>
        <rFont val="TH Niramit AS"/>
      </rPr>
      <t>: เป็นตัวชี้วัดผลงานที่แสดงถึงต้นทุน/ ค่าใช้จ่าย หรือแสดงถึงรายรับรายจ่ายของการดำเนินงานของ โครงการยุทธศาสตร์</t>
    </r>
  </si>
  <si>
    <t xml:space="preserve">     ทั้งนี้ ในแต่ละโครงการยุทธศาสตร์ ควรมีการกำหนดตัวชี้วัดไม่น้อยกว่า 2  มิติ  </t>
  </si>
  <si>
    <r>
      <rPr>
        <b/>
        <sz val="13"/>
        <rFont val="TH Niramit AS"/>
      </rPr>
      <t>การกำหนดค่าเป้าหมายตัวชี้วัด :</t>
    </r>
    <r>
      <rPr>
        <sz val="13"/>
        <rFont val="TH Niramit AS"/>
      </rPr>
      <t xml:space="preserve">  กำหนดโดยพิจารณาจากสิ่งเหล่านี้ เช่น u ค่า base line ของผลการดำเนินงานที่ผ่านมาของโครงการยุทธศาสตร์ vค่าเป้าหมายของ Corporate KPI   </t>
    </r>
  </si>
  <si>
    <r>
      <t xml:space="preserve">        </t>
    </r>
    <r>
      <rPr>
        <b/>
        <sz val="13"/>
        <rFont val="TH Niramit AS"/>
      </rPr>
      <t xml:space="preserve">  2. การกำหนดกิจกรรม (Activity) ของโครงการยุทธศาสตร์ ในแผนปฏิบัติราชการประจำปี </t>
    </r>
  </si>
  <si>
    <r>
      <t xml:space="preserve">                2.3 การกำหนดค่าเป้าหมายในกิจกรรมย่อย : </t>
    </r>
    <r>
      <rPr>
        <sz val="13"/>
        <rFont val="TH Niramit AS"/>
      </rPr>
      <t>ควร</t>
    </r>
    <r>
      <rPr>
        <b/>
        <sz val="13"/>
        <rFont val="TH Niramit AS"/>
      </rPr>
      <t>เ</t>
    </r>
    <r>
      <rPr>
        <sz val="13"/>
        <rFont val="TH Niramit AS"/>
      </rPr>
      <t xml:space="preserve">ป็นค่าเป้าหมายของกิจกรรมที่จะเกิดขึ้นในปีงบประมาณ 25560 </t>
    </r>
    <r>
      <rPr>
        <b/>
        <u/>
        <sz val="13"/>
        <rFont val="TH Niramit AS"/>
      </rPr>
      <t>จำแนกเป็นรายไตรมาส</t>
    </r>
  </si>
  <si>
    <t>พ 1.1.7</t>
  </si>
  <si>
    <t xml:space="preserve">ผลผลิตการบริหารงานทั่วไป สบ.  </t>
  </si>
  <si>
    <t>ตัวชี้วัด : เชิงคุณภาพ</t>
  </si>
  <si>
    <t>ร้อยละ</t>
  </si>
  <si>
    <t>คะแนน</t>
  </si>
  <si>
    <t>กิจกรรมหลักที่ 1  บริหารงานทั่วไปของ สบ.</t>
  </si>
  <si>
    <t>1. อำนวยการและธุรการ</t>
  </si>
  <si>
    <t>ครั้ง</t>
  </si>
  <si>
    <t xml:space="preserve">     1.1  รับ-ส่งเอกสารในระบบสารบรรณอิเล็กทรอนิกส์</t>
  </si>
  <si>
    <t xml:space="preserve">           (รับเอกสาร)</t>
  </si>
  <si>
    <t xml:space="preserve">           (ส่งเอกสาร)</t>
  </si>
  <si>
    <t xml:space="preserve">           (- คัดแยก จัดเก็บ ค้นหา  (ไม่รวม)</t>
  </si>
  <si>
    <t xml:space="preserve">           (- บันทึกงาน/ปิดงานในระบบฯ  (ไม่รวม)</t>
  </si>
  <si>
    <t xml:space="preserve">     1.2  จัดการประชุมผู้บริหารสำนัก และประสานงานสำนัก </t>
  </si>
  <si>
    <t xml:space="preserve">     1.3  ประสานงานการใช้รถ/ห้องประชุม</t>
  </si>
  <si>
    <t xml:space="preserve">           (การขอใช้รถประจำสำนัก)</t>
  </si>
  <si>
    <t xml:space="preserve">           (การขอใช้ห้องประชุม)</t>
  </si>
  <si>
    <t xml:space="preserve">     1.4  จัดซื้อจ้างพัสดุ</t>
  </si>
  <si>
    <t xml:space="preserve">           (สบ.จัดซื้อจัดจ้าง - เบิกจ่ายจาก กค.) </t>
  </si>
  <si>
    <t xml:space="preserve">           (สบ.จัดซื้อโดยขออนุมัติในหลักการ - ยืมเงิน)</t>
  </si>
  <si>
    <t xml:space="preserve">           (กพ.จัดซื้อจัดจ้าง - เบิกจ่ายจาก กค.)</t>
  </si>
  <si>
    <t xml:space="preserve">           (- ขอยืมเงินทดรองจ่าย  (ไม่รวม)</t>
  </si>
  <si>
    <t xml:space="preserve">           (- แผนการจัดซื้อจัดจ้าง  (ไม่รวม)</t>
  </si>
  <si>
    <t xml:space="preserve">     1.5  เบิกจ่ายพัสดุ </t>
  </si>
  <si>
    <t xml:space="preserve">     1.6  ซ่อมพัสดุ-อาคาร-ระบบสาธารณูปโภค</t>
  </si>
  <si>
    <t xml:space="preserve">     1.7  เตรียมเอกสารและจัดเอกสารประกอบการประชุมของผู้บริหารสำนัก</t>
  </si>
  <si>
    <t xml:space="preserve">     1.8  จัดทำแผนจัดซื้อจัดจ้างของรายการงบลงทุนทั้งหมดที่ได้รับจัดสรร (เพิ่ม/เปลี่ยนแปลงระหว่างปี) เพื่อจัดส่งให้กองพัสดุจัดทำสัญญาจัดจ้าง</t>
  </si>
  <si>
    <t>2. งานบริหารทั่วไป</t>
  </si>
  <si>
    <t>ฉบับ/ครั้ง/งาน/กิจกรรม</t>
  </si>
  <si>
    <t xml:space="preserve">   2.1 แผน/โครงการและงบประมาณ</t>
  </si>
  <si>
    <t>ฉบับ/ครั้ง</t>
  </si>
  <si>
    <t xml:space="preserve">        1)  จัดทำแผน/โครงการและงบประมาณประจำปี</t>
  </si>
  <si>
    <t>ฉบับ</t>
  </si>
  <si>
    <t xml:space="preserve">        2)  รายงานผลการดำเนินงานตามแผนปฏิบัติราชการประจำปี เป็นรายเดือนในระบบ 3 มิติ (AE)</t>
  </si>
  <si>
    <t xml:space="preserve">   2.2 คำรับรองฯ และการประเมินผลการปฏิบัติราชการประจำปี</t>
  </si>
  <si>
    <t xml:space="preserve">        1)  จัดทำคำรับรองการปฏิบัติราชการประจำปี</t>
  </si>
  <si>
    <t xml:space="preserve">        2)  จัดทำรายงานผลการดำเนินงานตามลตามคำรับรองการปฏิบัติราชการประจำปี (e-Performance) รอบ 6 , 9 , 12 เดือน</t>
  </si>
  <si>
    <t xml:space="preserve">   2.4 จัดทำและรายงานการประกันคุณภาพการศึกษาของหน่วยงาน</t>
  </si>
  <si>
    <t xml:space="preserve">   2.5 ระบบควบคุมภายในและบริหารความเสี่ยง</t>
  </si>
  <si>
    <t xml:space="preserve">        1) จัดทำแผนบริหารความเสี่ยงและระบบควบคุมภายใน  (แบบ บสน. 1)</t>
  </si>
  <si>
    <t xml:space="preserve">   2.6 การจัดการความรู้</t>
  </si>
  <si>
    <t xml:space="preserve">        1)  มีการดำเนินการจัดการความรู้ตามเกณฑ์มาตรฐาน สกอ.  : การพัฒนาสถาบันสู่สถาบันเรียนรู้</t>
  </si>
  <si>
    <t xml:space="preserve">   2.7 จัดทำข้อมูลการประเมินผลการพิจารณาเลื่อนเงินเดือนประจำปี</t>
  </si>
  <si>
    <t xml:space="preserve">          (เบิกค่าใช้จ่ายของ มุม มสธ. / ศวบ.)</t>
  </si>
  <si>
    <t xml:space="preserve">          (เบิกค่าล่วงเวลา)</t>
  </si>
  <si>
    <t xml:space="preserve">          (เบิกค่าใช้จ่ายอื่นๆ)</t>
  </si>
  <si>
    <t>งาน</t>
  </si>
  <si>
    <t>กิจกรรม</t>
  </si>
  <si>
    <r>
      <rPr>
        <sz val="12.5"/>
        <color indexed="12"/>
        <rFont val="TH Niramit AS"/>
      </rPr>
      <t xml:space="preserve">§ </t>
    </r>
    <r>
      <rPr>
        <b/>
        <sz val="12.5"/>
        <color indexed="12"/>
        <rFont val="TH Niramit AS"/>
      </rPr>
      <t>ความเสี่ยงต่อการบรรลุผลสัมฤทธิ์ของผลผลิตและมาตรการป้องกันความเสี่ยง</t>
    </r>
  </si>
  <si>
    <t xml:space="preserve">  v หลักเกณฑ์การกำหนดตัวชี้ด (KPI) และการกำหนดกิจกรรมการดำเนินงาน</t>
  </si>
  <si>
    <r>
      <rPr>
        <b/>
        <sz val="12.5"/>
        <color rgb="FFFF0000"/>
        <rFont val="TH Niramit AS"/>
      </rPr>
      <t xml:space="preserve">กิจกรรมย่อย 1.1 </t>
    </r>
    <r>
      <rPr>
        <sz val="12.5"/>
        <color rgb="FFFF0000"/>
        <rFont val="TH Niramit AS"/>
      </rPr>
      <t xml:space="preserve"> อำนวยการและบริหารงานทั่วไปของ สบ.</t>
    </r>
  </si>
  <si>
    <r>
      <rPr>
        <b/>
        <sz val="12.5"/>
        <rFont val="TH Niramit AS"/>
      </rPr>
      <t>มิติที่ 1 ตัวชี้วัดเชิงปริมาณ :</t>
    </r>
    <r>
      <rPr>
        <sz val="12.5"/>
        <rFont val="TH Niramit AS"/>
      </rPr>
      <t xml:space="preserve"> เป็นตัวชี้วัดผลงานหรือบริการของผลผลิตของภารกิจพื้นฐานงานประจำ-สนับสนุนยุทธศาสตร์ ที่แสดงถึงความสำเร็จของการปฏิบัติราชการประจำปี ซึ่งอาจกำหนดหน่วยนับเป็น จำนวน, ร้อยละ เป็นต้น</t>
    </r>
  </si>
  <si>
    <r>
      <rPr>
        <b/>
        <sz val="12.5"/>
        <rFont val="TH Niramit AS"/>
      </rPr>
      <t>มิติที่ 2 ตัวชี้วัดเชิงคุณภาพ :</t>
    </r>
    <r>
      <rPr>
        <sz val="12.5"/>
        <rFont val="TH Niramit AS"/>
      </rPr>
      <t xml:space="preserve"> เป็นตัวชี้วัดผลงานที่วัดคุณภาพของผลผลิตของภารกิจพื้นฐานงานประจำ-สนับสนุนยุทธศาสตร์ หรือคุณภาพของผลลัพธ์ ที่เป็นไปตามมาตรฐานคุณภาพที่กำหนด หรือ ผู้รับบริการมีความพึงพอใจ</t>
    </r>
  </si>
  <si>
    <r>
      <rPr>
        <b/>
        <sz val="12.5"/>
        <rFont val="TH Niramit AS"/>
      </rPr>
      <t xml:space="preserve">มิติที่ 3 ตัวชี้วัดเชิงระยะเวลา </t>
    </r>
    <r>
      <rPr>
        <sz val="12.5"/>
        <rFont val="TH Niramit AS"/>
      </rPr>
      <t xml:space="preserve">: เป็นตัวชี้วัดผลงานด้านระยะเวลาในการดำเนินงานว่าตรงตามเป้าหมาย / แผนที่กำหนด หรือเป็นไปตามกติกา ระเบียบ ประกาศ ที่กำหนด </t>
    </r>
  </si>
  <si>
    <r>
      <rPr>
        <b/>
        <sz val="12.5"/>
        <rFont val="TH Niramit AS"/>
      </rPr>
      <t xml:space="preserve">มิติที่ 4 ตัวชี้วัดเชิงค่าใช้จ่าย / ต้นทุน </t>
    </r>
    <r>
      <rPr>
        <sz val="12.5"/>
        <rFont val="TH Niramit AS"/>
      </rPr>
      <t>: เป็นตัวชี้วัดผลงานที่แสดงถึงต้นทุน/ ค่าใช้จ่าย หรือแสดงถึงรายรับรายจ่ายของการดำเนินงานของผลผลิตของภารกิจพื้นฐานงานประจำ-สนับสนุนยุทธศาสตร์ / โครงการยุทธศาสตร์</t>
    </r>
  </si>
  <si>
    <r>
      <rPr>
        <b/>
        <sz val="12.5"/>
        <rFont val="TH Niramit AS"/>
      </rPr>
      <t>การกำหนดค่าเป้าหมายตัวชี้วัด :</t>
    </r>
    <r>
      <rPr>
        <sz val="12.5"/>
        <rFont val="TH Niramit AS"/>
      </rPr>
      <t xml:space="preserve">  กำหนดโดยพิจารณาจากสิ่งเหล่านี้ เช่น u ค่า base line ของผลการดำเนินงานที่ผ่านมาของผลผลิตของภารกิจพื้นฐานงานประจำ-สนับสนุนยุทธศาสตร์ / โครงการยุทธศาสตร์ vค่าเป้าหมายของ Corporate KPI   </t>
    </r>
  </si>
  <si>
    <r>
      <t xml:space="preserve">ระดับมหาวิทยาลัย, wจากผลประกันคุณภาพภายในของหน่วยงาน, xผลการประเมินแผนยุทธศาสตร์หน่วยงาน และ yผลการประเมินคำรับรองการปฏิบัติราชการประจำปีของหน่วยงาน ทั้งนี้ </t>
    </r>
    <r>
      <rPr>
        <b/>
        <u/>
        <sz val="12.5"/>
        <rFont val="TH Niramit AS"/>
      </rPr>
      <t xml:space="preserve">ค่าเป้าหมายที่กำหนดต้องไม่ต่ำกว่าผลการดำเนินงานที่ผ่านมา </t>
    </r>
  </si>
  <si>
    <r>
      <t xml:space="preserve">        </t>
    </r>
    <r>
      <rPr>
        <b/>
        <sz val="12.5"/>
        <rFont val="TH Niramit AS"/>
      </rPr>
      <t xml:space="preserve">  2. การกำหนดกิจกรรม (Activity) ของผลผลิตภารกิจพื้นฐานงานประจำ-สนับสนุนยุทธศาสตร์ / โครงการยุทธศาสตร์ ในแผนปฏิบัติราชการประจำปี </t>
    </r>
  </si>
  <si>
    <r>
      <t xml:space="preserve">                 2.1 การกำหนดกิจกรรมหลัก : </t>
    </r>
    <r>
      <rPr>
        <sz val="12.5"/>
        <rFont val="TH Niramit AS"/>
      </rPr>
      <t>ควรเป็นกิจกรรมที่ใช้อยู่ในระบบ 3 มิติแล้ว ยกเว้นหากมีการเปลี่ยนแปลงก็ต่อเมื่อมีกิจกรรมใหม่ที่จะเกิดขึ้นในปีงบประมาณ 2560  หรือกิจกรรมดังกล่าวเสร็จสิ้นลงแล้วในปี 2560</t>
    </r>
  </si>
  <si>
    <r>
      <t xml:space="preserve">                 2.2 การกำหนดกิจกรรมย่อย : </t>
    </r>
    <r>
      <rPr>
        <sz val="12.5"/>
        <rFont val="TH Niramit AS"/>
      </rPr>
      <t xml:space="preserve">จากปัญหาที่พบในการบันทึกข้อมูลลงระบบ AE ในระบบ 3 มิติ ที่มีการแตกกิจกรรมย่อยมากเกินไปทำให้ใช้ระยะเวลาเข้าถึงการบันทึกข้อมูลในระบบแต่ละข้อค่อนข้างมาก ดังนั้นหน่วยงานควรทบทวนกิจกรรมย่อย </t>
    </r>
  </si>
  <si>
    <r>
      <t xml:space="preserve">                2.3 การกำหนดค่าเป้าหมายในกิจกรรมย่อย : </t>
    </r>
    <r>
      <rPr>
        <sz val="12.5"/>
        <rFont val="TH Niramit AS"/>
      </rPr>
      <t>ควร</t>
    </r>
    <r>
      <rPr>
        <b/>
        <sz val="12.5"/>
        <rFont val="TH Niramit AS"/>
      </rPr>
      <t>เ</t>
    </r>
    <r>
      <rPr>
        <sz val="12.5"/>
        <rFont val="TH Niramit AS"/>
      </rPr>
      <t xml:space="preserve">ป็นค่าเป้าหมายของกิจกรรมที่จะเกิดขึ้นในปีงบประมาณ 2560 </t>
    </r>
    <r>
      <rPr>
        <b/>
        <u/>
        <sz val="12.5"/>
        <rFont val="TH Niramit AS"/>
      </rPr>
      <t>จำแนกเป็นรายไตรมาส</t>
    </r>
  </si>
  <si>
    <r>
      <t xml:space="preserve">                2.4 การระบุงบประมาณ : </t>
    </r>
    <r>
      <rPr>
        <sz val="12.5"/>
        <rFont val="TH Niramit AS"/>
      </rPr>
      <t>ควรคิดค่าใช้จ่ายประจำปีจากการดำเนินกิจกรรมที่ปรากฎในแผน จำแนกตามประเภทรายจ่าย โดย</t>
    </r>
    <r>
      <rPr>
        <b/>
        <u/>
        <sz val="12.5"/>
        <rFont val="TH Niramit AS"/>
      </rPr>
      <t>ใส่ตัวเลขงบประมาณที่กิจกรรมหลัก</t>
    </r>
    <r>
      <rPr>
        <sz val="12.5"/>
        <rFont val="TH Niramit AS"/>
      </rPr>
      <t>เท่านั้น</t>
    </r>
  </si>
  <si>
    <r>
      <t xml:space="preserve">                2.5 การระบุแหล่งงบประมาณ : ควร</t>
    </r>
    <r>
      <rPr>
        <sz val="12.5"/>
        <rFont val="TH Niramit AS"/>
      </rPr>
      <t>ระบุแหล่งงบประมาณที่ใช้ในแต่ละผลผลิต</t>
    </r>
  </si>
  <si>
    <r>
      <t xml:space="preserve">                2.6 การระบุผู้รับผิดชอบ :</t>
    </r>
    <r>
      <rPr>
        <sz val="12.5"/>
        <rFont val="TH Niramit AS"/>
      </rPr>
      <t xml:space="preserve"> ควรระบุผู้รับผิดชอบในตัวชี้วัด และกิจกรรมดำเนินการของแต่ละผลผลิตของภารกิจพื้นฐานงานประจำ-สนับสนุนยุทธศาสตร์ หรือโครงการยุทธศาสตร์</t>
    </r>
  </si>
  <si>
    <t>ก 1.3.6</t>
  </si>
  <si>
    <t xml:space="preserve">ผลผลิตบริการบรรณสารสนเทศ  </t>
  </si>
  <si>
    <t xml:space="preserve">ตัวชี้วัด : เชิงปริมาณ </t>
  </si>
  <si>
    <t xml:space="preserve">ร้อยละ </t>
  </si>
  <si>
    <t>ตัวชี้วัด : เชิงเวลา</t>
  </si>
  <si>
    <t>ไตรมาส</t>
  </si>
  <si>
    <t>กิจกรรมหลักที่ 1 บริการบรรณสารสนเทศ</t>
  </si>
  <si>
    <t>ชื่อเรื่อง-เล่ม-แผ่น-ตลับ-ฐาน-แฟ้ม</t>
  </si>
  <si>
    <t xml:space="preserve">          1) หนังสือ</t>
  </si>
  <si>
    <t>เล่ม</t>
  </si>
  <si>
    <t xml:space="preserve">              (• น.จัดหา ฯ) </t>
  </si>
  <si>
    <t xml:space="preserve">                 (- จัดซื้อหนังสือทั่วไป)</t>
  </si>
  <si>
    <t xml:space="preserve">                 (- ขออภินันทนาการ รวมขอเบิกจากหน่วยงานใน มสธ.)</t>
  </si>
  <si>
    <t xml:space="preserve">              (• น.ห้องสมุดสาขา) </t>
  </si>
  <si>
    <t>ชื่อเรื่อง</t>
  </si>
  <si>
    <t xml:space="preserve">          3) สื่อโสตทัศน์</t>
  </si>
  <si>
    <t>แผ่น-ตลับ-เล่ม</t>
  </si>
  <si>
    <t xml:space="preserve">              (• น.บริการสื่อโสตฯ /รวมจัดซื้อจัดหาสำเนา )</t>
  </si>
  <si>
    <t xml:space="preserve">                  (- จัดซื้อจัดหาสื่อโสตทัศน์)</t>
  </si>
  <si>
    <t xml:space="preserve">                  (- ขอสำเนาสื่อโสตฯ ที่ มสธ.ผลิต)</t>
  </si>
  <si>
    <t xml:space="preserve">              (• น.ห้องสมุดสาขา)  </t>
  </si>
  <si>
    <t xml:space="preserve">          4) สื่ออิเล็กทรอนิกส์</t>
  </si>
  <si>
    <t>แผ่น-ฐาน-ชื่อเรื่อง</t>
  </si>
  <si>
    <t xml:space="preserve">             (• น.จัดหา ฯ)</t>
  </si>
  <si>
    <t xml:space="preserve">                 (- จัดซื้อ-บอกรับสื่ออิเล็กทรอนิกส์ Online)</t>
  </si>
  <si>
    <t>ชื่อ-แผ่น-ฐาน</t>
  </si>
  <si>
    <t xml:space="preserve">                 (- จัดซื้อสื่ออิเล็กทรอนิกส์ Offline)</t>
  </si>
  <si>
    <t>แผ่น</t>
  </si>
  <si>
    <t xml:space="preserve">                     (ซีดีรอม)   </t>
  </si>
  <si>
    <t xml:space="preserve">                 (- รับบริจาคสื่ออิเล็กทรอนิกส์ Offline)</t>
  </si>
  <si>
    <r>
      <t xml:space="preserve">          5) สื่อลักษณะพิเศษ</t>
    </r>
    <r>
      <rPr>
        <sz val="11"/>
        <color indexed="10"/>
        <rFont val="Angsana New"/>
        <family val="1"/>
      </rPr>
      <t/>
    </r>
  </si>
  <si>
    <t>แฟ้ม-เรื่อง</t>
  </si>
  <si>
    <t xml:space="preserve">              (•  สารสนเทศสุโขทัยศึกษา , ร.7)  </t>
  </si>
  <si>
    <t xml:space="preserve">              (•  สารสนเทศการศึกษาทางไกล)  </t>
  </si>
  <si>
    <t>เรื่อง</t>
  </si>
  <si>
    <t xml:space="preserve">              (•  สารสนเทศเอกสารจดหมายเหตุ)  </t>
  </si>
  <si>
    <t xml:space="preserve">              (•  สารสนเทศ ศ.ดร.วิจิตร  ศรีสอ้าน)</t>
  </si>
  <si>
    <t xml:space="preserve">         1)  จัดทำระเบียนบรรณานุกรม</t>
  </si>
  <si>
    <t>ระเบียน</t>
  </si>
  <si>
    <t xml:space="preserve">               1.1) ระเบียนบรรณานุกรมหนังสือ วารสาร สื่อโสตทัศน์และสื่ออิเล็กทรอนิกส์ใหม่ ในฐานข้อมูลห้องสมุดอัตโนมัติ </t>
  </si>
  <si>
    <t xml:space="preserve">               (• วารสาร  (น.บริการสื่อสิ่งพิมพ์ต่อเนื่อง)</t>
  </si>
  <si>
    <t xml:space="preserve">               (• หนังสือ สื่อโสตทัศน์  สื่ออิเล็กทรอนิกส์  (น.วิเคราะห์ฯ) </t>
  </si>
  <si>
    <t xml:space="preserve">               (• เอกสารจดหมายเหตุอิเล็กทรอนิกส์  (น.จดหมายเหตุ) </t>
  </si>
  <si>
    <t xml:space="preserve">              1.2) ระเบียนดรรชนีบทความ ด้านการศึกษาทางไกล/ ด้านสุโขทัยศึกษา รัชกาลที่ 7 ใหม่ ในฐานข้อมูลห้องสมุดอัตโนมัติ  </t>
  </si>
  <si>
    <t xml:space="preserve">              (•  วารสาร   (น.บริการสื่อสิ่งพิมพ์ต่อเนื่อง) </t>
  </si>
  <si>
    <t xml:space="preserve">              (•  สื่อลักษณะพิเศษ) </t>
  </si>
  <si>
    <t xml:space="preserve">                   (•  สารสนเทศสุโขทัยศึกษา , ร.7)</t>
  </si>
  <si>
    <t xml:space="preserve">                   (• สารสนเทศการศึกษาทางไกล)</t>
  </si>
  <si>
    <t xml:space="preserve">         2)  จัดเตรียมทรัพยากรสารสนเทศใหม่ให้พร้อมบริการ</t>
  </si>
  <si>
    <t>เล่ม-แผ่น-ตลับ-ฐาน-  ชื่อเรื่อง-แฟ้ม</t>
  </si>
  <si>
    <t xml:space="preserve">             2.1) หนังสือ  </t>
  </si>
  <si>
    <t xml:space="preserve">                  (•  วิเคราะห์ฯ)</t>
  </si>
  <si>
    <t xml:space="preserve">             2.2) วารสาร   (น.บริการสื่อสิ่งพิมพ์ต่อเนื่อง)</t>
  </si>
  <si>
    <t xml:space="preserve">             2.3) สื่อโสตทัศน์ </t>
  </si>
  <si>
    <t xml:space="preserve">                  (• วิเคราะห์ฯ)</t>
  </si>
  <si>
    <t xml:space="preserve">                  (• ห้องสมุดสาขา)</t>
  </si>
  <si>
    <t xml:space="preserve">             2.4) สื่ออิเล็กทรอนิกส์   </t>
  </si>
  <si>
    <t>แผ่น-ฐาน-  ชื่อเรื่อง</t>
  </si>
  <si>
    <t>แผ่น-ฐาน</t>
  </si>
  <si>
    <t xml:space="preserve">             2.5) สื่อลักษณะพิเศษ</t>
  </si>
  <si>
    <t>แฟ้ม-เล่ม-เรื่อง-แผ่น</t>
  </si>
  <si>
    <t xml:space="preserve">                  (• สารสนเทศสุโขทัยศึกษา , ร.7)</t>
  </si>
  <si>
    <t>แฟ้ม-เล่ม-เรื่อง</t>
  </si>
  <si>
    <t xml:space="preserve">                  (• ซีดีรอมหนังสือส่วนพระองค์ และภาพถ่าย)</t>
  </si>
  <si>
    <t>แผ่น/ภาพ</t>
  </si>
  <si>
    <t xml:space="preserve">                  (• สารสนเทศ ศ.ดร.วิจิตร)   </t>
  </si>
  <si>
    <t>เล่ม-เรื่อง</t>
  </si>
  <si>
    <t xml:space="preserve">          1) หนังสือ </t>
  </si>
  <si>
    <t xml:space="preserve">          2) วารสาร</t>
  </si>
  <si>
    <t xml:space="preserve">          3) สื่อลักษณะพิเศษ</t>
  </si>
  <si>
    <r>
      <t xml:space="preserve">                (• สารสนเทศ ร.7/ หนังสือส่วนพระองค์) </t>
    </r>
    <r>
      <rPr>
        <sz val="11"/>
        <color indexed="8"/>
        <rFont val="Tahoma"/>
        <family val="2"/>
        <charset val="222"/>
      </rPr>
      <t/>
    </r>
  </si>
  <si>
    <t xml:space="preserve">                (• เอกสารจดหมายเหตุ)</t>
  </si>
  <si>
    <t xml:space="preserve">         3)  การปรับ/ขยายชั้นหนังสือ (ชั้นจัดวางหนังสือให้เพิ่มขึ้น)</t>
  </si>
  <si>
    <t>กิจกรรมหลักที่ 2 บริการห้องสมุด</t>
  </si>
  <si>
    <t xml:space="preserve">         1) ให้บริการผู้ใช้ห้องสมุด</t>
  </si>
  <si>
    <t>ราย</t>
  </si>
  <si>
    <t xml:space="preserve">              (•  ศูนย์เทคโนฯ  : ระบบ e-Library)  </t>
  </si>
  <si>
    <t xml:space="preserve">              (•  บริการสื่อสิ่งพิมพ์   (walk in , โทรศัพท์ ,โทรสาร ,อีเมล์) </t>
  </si>
  <si>
    <t xml:space="preserve">         2) จัดทำระเบียนสมาชิกผู้ใช้ห้องสมุด</t>
  </si>
  <si>
    <t xml:space="preserve">         3) งานบริการยืม-คืน</t>
  </si>
  <si>
    <t>เล่ม-ชิ้น</t>
  </si>
  <si>
    <t xml:space="preserve">              (• บริการสื่อสิ่งพิมพ์)</t>
  </si>
  <si>
    <t xml:space="preserve">              (• จดหมายเหตุมหาวิทยาลัย)</t>
  </si>
  <si>
    <t xml:space="preserve">         4) งานบริการตอบคำถามและช่วยค้นคว้าสารสนเทศทั่วไปและสารสนเทศอัตลักษณ์ของมหาวิทยาลัย</t>
  </si>
  <si>
    <t>คำถาม</t>
  </si>
  <si>
    <t xml:space="preserve">              4.1)  ตอบคำถามและช่วยค้นคว้าสารสนเทศทั่วไป  (• น.บริการสื่อสิ่งพิมพ์)</t>
  </si>
  <si>
    <t xml:space="preserve">              4.2)  สารสนเทศอัตลักษณ์ของมหาวิทยาลัย</t>
  </si>
  <si>
    <t xml:space="preserve">              (• การศึกษาทางไกล)</t>
  </si>
  <si>
    <t xml:space="preserve">         5) งานบริการการใช้ทรัพยากรสารสนเทศ (การจัดเรียงขึ้นชั้น)</t>
  </si>
  <si>
    <t>เล่ม-ชิ้น-แฟ้ม-แผ่น-ตลับ</t>
  </si>
  <si>
    <t xml:space="preserve">              (• บริการสื่อสิ่งพิมพ์ต่อเนื่อง) </t>
  </si>
  <si>
    <t>เล่ม-ชิ้น-แฟ้ม</t>
  </si>
  <si>
    <t xml:space="preserve">              (• บริการสื่อโสตฯ)</t>
  </si>
  <si>
    <t xml:space="preserve">                 - ชั้นเปิด</t>
  </si>
  <si>
    <t xml:space="preserve">                 - ชั้นปิด</t>
  </si>
  <si>
    <t xml:space="preserve">         6) งานบริการนำส่งเอกสาร</t>
  </si>
  <si>
    <t xml:space="preserve">         7) งานบริการข่าวสารทันสมัย</t>
  </si>
  <si>
    <t>บทความ-ชื่อเรื่อง</t>
  </si>
  <si>
    <t xml:space="preserve">               (• จัดหาฯ) แนะนำหนังสือใหม่บนเว็บเพจ</t>
  </si>
  <si>
    <t xml:space="preserve">               (• บริการสื่อสิ่งพิมพ์ต่อเนื่อง)</t>
  </si>
  <si>
    <t>บทความ</t>
  </si>
  <si>
    <t>เล่ม-บทความ</t>
  </si>
  <si>
    <t>บัตร</t>
  </si>
  <si>
    <t xml:space="preserve">          1) บริการขอยืมและให้ยืมถ่ายเอกสารระหว่างห้องสมุด</t>
  </si>
  <si>
    <t xml:space="preserve">          2) งานสมาชิก PULINET </t>
  </si>
  <si>
    <t xml:space="preserve">          2) การเบิกค่าใช้จ่ายศูนย์วิทยบริการบัณฑิตศึกษา   (2 แห่ง)</t>
  </si>
  <si>
    <t xml:space="preserve">          2) จัดทำข้อมูลบัตรรายการฯ (CIP) สำหรับสิ่งพิมพ์ที่มหาวิทยาลัยจัดพิมพ์)</t>
  </si>
  <si>
    <t xml:space="preserve">        1) เผยแพร่และนำชมห้องพระบาทสมเด็จพระปกเกล้าฯ</t>
  </si>
  <si>
    <t xml:space="preserve">             (- นำชมห้องพระบาทสมเด็จพระปกเกล้าฯ ในวาระพิธีพระราชทานปริญญาบัตร)</t>
  </si>
  <si>
    <t xml:space="preserve">             (- นำชมห้องพระบาทสมเด็จพระปกเกล้าฯ ในวาระปกติแก่นักศึกษา และบุคคลทั่วไป)</t>
  </si>
  <si>
    <t xml:space="preserve">        2) เผยแพร่สารสนเทศอัตลักษณ์ของมหาวิทยาลัย</t>
  </si>
  <si>
    <t xml:space="preserve">            (- สารสนเทศจดหมายเหตุ)</t>
  </si>
  <si>
    <t xml:space="preserve">            (- สารสนเทศรัชกาลที่ 7 / สุโขทัยศึกษา)</t>
  </si>
  <si>
    <t xml:space="preserve">            (- สารสนเทศการศึกษาทางไกล)</t>
  </si>
  <si>
    <t xml:space="preserve">         1) การส่งเสริมการรู้สารสนเทศ</t>
  </si>
  <si>
    <t>โครงการ</t>
  </si>
  <si>
    <t xml:space="preserve">         2) งานการให้การศึกษาผู้ใช้ห้องสมุด</t>
  </si>
  <si>
    <t xml:space="preserve">         3) งานประชาสัมพันธ์การใช้ห้องสมุด </t>
  </si>
  <si>
    <t>ครั้ง/เรื่อง</t>
  </si>
  <si>
    <t xml:space="preserve">            3.2)  จัดนิทรรศการ/การจัดกิจกรรมประชาสัมพันธ์</t>
  </si>
  <si>
    <t xml:space="preserve">                (• บริการสื่อโสตทัศน์)</t>
  </si>
  <si>
    <t xml:space="preserve">                (• บริการสื่อสิ่งพิมพ์ต่อเนื่อง)</t>
  </si>
  <si>
    <t xml:space="preserve">            3.3)  แนะนำทรัพยากรสารสนเทศและข่าวบริการห้องสมุด</t>
  </si>
  <si>
    <t xml:space="preserve">                    - แสดงหนังสือใหม่ หนังสือที่น่าสนใจ </t>
  </si>
  <si>
    <t xml:space="preserve">                    - ประชาสัมพันธ์ข่าวบริการทางเว็บห้องสมุด และ Social media </t>
  </si>
  <si>
    <t xml:space="preserve">                    - แจ้งข่าวบริการทางอีเมล และ SMS</t>
  </si>
  <si>
    <t xml:space="preserve">                    - จัดทำสื่อประชาสัมพันธ์การใช้ห้องสมุด </t>
  </si>
  <si>
    <t xml:space="preserve">        1) สำรวจความพึงพอใจของผู้รับบริการห้องสมุด</t>
  </si>
  <si>
    <t>กิจกรรมหลักที่ 3 จัดบริการวัสดุการศึกษาประกอบการเรียนการสอนให้กับนักศึกษาปริญญาเอก</t>
  </si>
  <si>
    <t>กิจกรรมหลักที่ 4 โครงการความร่วมมือห้องสมุดวิชาการ</t>
  </si>
  <si>
    <t xml:space="preserve">   4.1.1 ความร่วมมือโครงการ ThaiLIS</t>
  </si>
  <si>
    <t xml:space="preserve">         1) การคัดเลือก/บอกรับฐานข้อมูลอิเล็กทรอนิกส์ (e-Database)</t>
  </si>
  <si>
    <t xml:space="preserve">         2) การพัฒนาฐานข้อมูลสหบรรณานุกรมห้องสมุดมหาวิทยาลัย (Union Catalog : UC)
</t>
  </si>
  <si>
    <t xml:space="preserve">        3) การพัฒนาระบบจัดเก็บเอกสารในรูปอิเล็กทรอนิกส์  (Thai Digital Collection : TDC)</t>
  </si>
  <si>
    <t xml:space="preserve">   4.1.2 ความร่วมมือในคณะกรรมการพัฒนาห้องสมุดสถาบันอุดมศึกษา</t>
  </si>
  <si>
    <t xml:space="preserve">        1) คณะทำงานกลุ่มผู้บริหารห้องสมุดสถาบันอุดมศึกษา</t>
  </si>
  <si>
    <t xml:space="preserve">        2) คณะทำงานฝ่ายพัฒนาทรัพยากรสารนิเทศ</t>
  </si>
  <si>
    <t xml:space="preserve">        3) คณะทำงานฝ่ายวิเคราะห์ทรัพยากรสารสนเทศ</t>
  </si>
  <si>
    <t xml:space="preserve">        4) คณะทำงานฝ่ายบริการสารสนเทศ</t>
  </si>
  <si>
    <t xml:space="preserve">        5) คณะทำงานฝ่ายวารสารและเอกสาร</t>
  </si>
  <si>
    <t xml:space="preserve">        6) คณะทำงานฝ่ายเทคโนโลยีทางการศึกษา</t>
  </si>
  <si>
    <t xml:space="preserve">        7) คณะทำงานฝ่ายเทคโนโลยีสารสนเทศห้องสมุด</t>
  </si>
  <si>
    <t xml:space="preserve">   4.1.3 ความร่วมมือในคณะกรรมการข่ายงานห้องสมุดมหาวิทยาลัยส่วนภูมิภาค (PULINET)</t>
  </si>
  <si>
    <t xml:space="preserve">        1) คณะกรรมการอำนวยการข่ายงานห้องสมุดมหาวิทยาลัยส่วนภูมิภาค (PULINET)</t>
  </si>
  <si>
    <t xml:space="preserve">        2) คณะทำงานบริการ</t>
  </si>
  <si>
    <t xml:space="preserve">        3) คณะทำงานวารสาร</t>
  </si>
  <si>
    <t xml:space="preserve">        4) คณะทำงานเทคโนโลยีสารสนเทศ</t>
  </si>
  <si>
    <t xml:space="preserve">        5) คณะทำงานข้อมูลท้องถิ่น   </t>
  </si>
  <si>
    <t>แห่ง</t>
  </si>
  <si>
    <t>ก 2.3.2</t>
  </si>
  <si>
    <r>
      <t xml:space="preserve">ผลผลิตการพัฒนาห้องสมุดดิจิทัล  
</t>
    </r>
    <r>
      <rPr>
        <b/>
        <u/>
        <sz val="12.5"/>
        <color indexed="8"/>
        <rFont val="TH SarabunPSK"/>
        <family val="2"/>
      </rPr>
      <t/>
    </r>
  </si>
  <si>
    <t>ผลผลิตที่ 1 การพัฒนาห้องสมุดดิจิทัล</t>
  </si>
  <si>
    <t xml:space="preserve">ตัวชี้วัด  : เชิงปริมาณ </t>
  </si>
  <si>
    <t>1. จำนวนฐานข้อมูล  เว็บไซต์ สื่อสังคมออนไลน์ และนิทรรศการออนไลน์ที่พัฒนา (นับสะสม)</t>
  </si>
  <si>
    <t>ฐานข้อมูล/เว็บ/เรื่อง</t>
  </si>
  <si>
    <t xml:space="preserve">ตัวชี้วัด  : เชิงคุณภาพ </t>
  </si>
  <si>
    <t xml:space="preserve">ตัวชี้วัด  : เชิงเวลา </t>
  </si>
  <si>
    <t>4. ระยะเวลาการจัดทำสัญญาจัดซื้อจัดจ้างของรายการงบลงทุนทั้งหมดที่ได้รับจัดสรรเงินรายได้</t>
  </si>
  <si>
    <t>&lt;2</t>
  </si>
  <si>
    <t>กิจกรรมหลักที่ 1 พัฒนาฐานข้อมูล เว็บไซต์ สื่อสังคมออนไลน์ และนิทรรศการออนไลน์</t>
  </si>
  <si>
    <r>
      <rPr>
        <b/>
        <sz val="13"/>
        <color rgb="FF0000FF"/>
        <rFont val="TH SarabunPSK"/>
        <family val="2"/>
      </rPr>
      <t>กิจกรรมย่อย 1.1</t>
    </r>
    <r>
      <rPr>
        <sz val="13"/>
        <color rgb="FF0000FF"/>
        <rFont val="TH SarabunPSK"/>
        <family val="2"/>
      </rPr>
      <t xml:space="preserve"> พัฒนาระบบฐานข้อมูล เว็บไซต์ สื่อสังคมออนไลน์ และนิทรรศการออนไลน์</t>
    </r>
  </si>
  <si>
    <t xml:space="preserve">         1) พัฒนาระบบฐานข้อมูล การปฏิบัติงานและให้บริการสารสนเทศห้องสมุด</t>
  </si>
  <si>
    <t>ฐานข้อมูล/ระบบ</t>
  </si>
  <si>
    <t>ระบบ</t>
  </si>
  <si>
    <t>ฐานข้อมูล</t>
  </si>
  <si>
    <t xml:space="preserve">         2) พัฒนาเว็บไซต์  </t>
  </si>
  <si>
    <t>เว็บไซต์</t>
  </si>
  <si>
    <t xml:space="preserve">         3) พัฒนานิทรรศการออนไลน์</t>
  </si>
  <si>
    <t xml:space="preserve">            (1)  จัดทำเนื้อหานิทรรศการออนไลน์</t>
  </si>
  <si>
    <t xml:space="preserve">            (2)  ออกแบบและพัฒนาเว็บนิทรรศการออนไลน์</t>
  </si>
  <si>
    <t xml:space="preserve">             (2) พัฒนาสื่อประชาสัมพันธ์กิจกรรมห้องสมุดและสาระความรู้</t>
  </si>
  <si>
    <r>
      <rPr>
        <b/>
        <sz val="13"/>
        <color rgb="FF0000FF"/>
        <rFont val="TH SarabunPSK"/>
        <family val="2"/>
      </rPr>
      <t>กิจกรรมย่อย 1.2</t>
    </r>
    <r>
      <rPr>
        <sz val="13"/>
        <color rgb="FF0000FF"/>
        <rFont val="TH SarabunPSK"/>
        <family val="2"/>
      </rPr>
      <t xml:space="preserve"> พัฒนาสารสนเทศดิจิทัลในระบบห้องสมุดดิจิทัล 6 ฐานข้อมูล</t>
    </r>
  </si>
  <si>
    <t xml:space="preserve">         1) ฐานข้อมูลสารสนเทศดิจิทัลพระบาทสมเด็จพระปกเกล้าเจ้าอยู่หัว พระผู้ทรงพากเพียรเรียนรู้ตลอดชีวิต</t>
  </si>
  <si>
    <t xml:space="preserve">         2) ฐานข้อมูลสารสนเทศดิจิทัลศาสตราจารย์ ดร.วิจิตร ศรีสอ้าน</t>
  </si>
  <si>
    <t xml:space="preserve">         4) ฐานข้อมูลสารสนเทศดิจิทัลวิทยานิพนธ์และการศึกษาค้นคว้าอิสระ</t>
  </si>
  <si>
    <t xml:space="preserve">         5) ฐานข้อมูลสารสนเทศดิจิทัลบทความวารสาร มสธ. ในระบบ TDC</t>
  </si>
  <si>
    <t xml:space="preserve">         6) ฐานข้อมูลสารสนเทศภูมิปัญญาท้องถิ่นนนทบุรี</t>
  </si>
  <si>
    <r>
      <rPr>
        <b/>
        <sz val="13"/>
        <color rgb="FF0000FF"/>
        <rFont val="TH SarabunPSK"/>
        <family val="2"/>
      </rPr>
      <t>กิจกรรมย่อย 1.3</t>
    </r>
    <r>
      <rPr>
        <sz val="13"/>
        <color rgb="FF0000FF"/>
        <rFont val="TH SarabunPSK"/>
        <family val="2"/>
      </rPr>
      <t xml:space="preserve"> พัฒนาข้อมูลและเนื้อหาสารสนเทศดิจิทัลเพื่อการบริการ</t>
    </r>
  </si>
  <si>
    <t xml:space="preserve">              - ฝ่ายบริการสื่อฯ </t>
  </si>
  <si>
    <t xml:space="preserve">              - ศูนย์เทคโนโลยีบรรณสารสนเทศ</t>
  </si>
  <si>
    <t>หน้า</t>
  </si>
  <si>
    <t xml:space="preserve">               (•  คลังปัญญา ตำรา มสธ. และสารสนเทศอื่นฯ ตามคำขอ)  </t>
  </si>
  <si>
    <t xml:space="preserve">               (•  สารสนเทศ ร.7) </t>
  </si>
  <si>
    <t xml:space="preserve">               (•  สารสนเทศ ศาสตราจารย์ ดร.วิจิตร ศรีสอ้าน) </t>
  </si>
  <si>
    <t xml:space="preserve">               (•  เอกสารจดหมายเหตุมหาวิทยาลัย) </t>
  </si>
  <si>
    <t>กิจกรรมหลักที่ 2: จัดหา บำรุงรักษาครุภัณฑ์และโปรแกรมคอมพิวเตอร์</t>
  </si>
  <si>
    <r>
      <rPr>
        <b/>
        <sz val="13"/>
        <color rgb="FF0000FF"/>
        <rFont val="TH SarabunPSK"/>
        <family val="2"/>
      </rPr>
      <t>กิจกรรมย่อย 2.1</t>
    </r>
    <r>
      <rPr>
        <sz val="13"/>
        <color rgb="FF0000FF"/>
        <rFont val="TH SarabunPSK"/>
        <family val="2"/>
      </rPr>
      <t xml:space="preserve"> จัดหาครุภัณฑ์คอมพิวเตอร์ โปรแกรมและอุปกรณ์</t>
    </r>
  </si>
  <si>
    <t>รายการ</t>
  </si>
  <si>
    <t xml:space="preserve">        1) กำหนดคุณลักษณะครุภัณฑ์ ประสานการจัดซื้อ ทดสอบการทำงานตรวจรับ</t>
  </si>
  <si>
    <t xml:space="preserve">        2) ดำเนินการด้านเทคนิคการติดตั้ง การใช้งาน การบำรุงรักษา</t>
  </si>
  <si>
    <r>
      <rPr>
        <b/>
        <sz val="13"/>
        <color rgb="FF0000FF"/>
        <rFont val="TH SarabunPSK"/>
        <family val="2"/>
      </rPr>
      <t>กิจกรรมย่อย 2.2</t>
    </r>
    <r>
      <rPr>
        <sz val="13"/>
        <color rgb="FF0000FF"/>
        <rFont val="TH SarabunPSK"/>
        <family val="2"/>
      </rPr>
      <t xml:space="preserve"> บำรุงรักษาระบบห้องสมุดอัตโนมัติ และระบบเครือข่ายคอมพิวเตอร์</t>
    </r>
  </si>
  <si>
    <r>
      <t xml:space="preserve">กิจกรรมย่อย 2.3  </t>
    </r>
    <r>
      <rPr>
        <sz val="13"/>
        <color rgb="FF0000FF"/>
        <rFont val="TH SarabunPSK"/>
        <family val="2"/>
      </rPr>
      <t>แก้ไขปัญหา บำรุงรักษาครุภัณฑ์และอุปกรณ์คอมพิวเตอร์</t>
    </r>
  </si>
  <si>
    <t>กิจกรรมหลักที่ 3  พัฒนาบุคลากร ให้บริการผู้ใช้และสำรวจความพึงพอใจการใช้บริการ</t>
  </si>
  <si>
    <r>
      <rPr>
        <b/>
        <sz val="13"/>
        <color rgb="FF0000FF"/>
        <rFont val="TH SarabunPSK"/>
        <family val="2"/>
      </rPr>
      <t>กิจกรรมย่อย 3.1</t>
    </r>
    <r>
      <rPr>
        <sz val="13"/>
        <color rgb="FF0000FF"/>
        <rFont val="TH SarabunPSK"/>
        <family val="2"/>
      </rPr>
      <t xml:space="preserve"> พัฒนาบุคลากรให้มีความรู้และทักษะด้านเทคโนโลยีสารสนเทศและเทคโนโลยีสมัยใหม่</t>
    </r>
  </si>
  <si>
    <r>
      <rPr>
        <b/>
        <sz val="13"/>
        <color rgb="FF0000FF"/>
        <rFont val="TH SarabunPSK"/>
        <family val="2"/>
      </rPr>
      <t>กิจกรรมย่อย 3.2</t>
    </r>
    <r>
      <rPr>
        <sz val="13"/>
        <color rgb="FF0000FF"/>
        <rFont val="TH SarabunPSK"/>
        <family val="2"/>
      </rPr>
      <t xml:space="preserve">  ให้บริการผู้ใช้บริการสารสนเทศในระบบ e-Library</t>
    </r>
  </si>
  <si>
    <r>
      <rPr>
        <b/>
        <sz val="13"/>
        <color rgb="FF0000FF"/>
        <rFont val="TH SarabunPSK"/>
        <family val="2"/>
      </rPr>
      <t>กิจกรรมย่อย 3.3</t>
    </r>
    <r>
      <rPr>
        <sz val="13"/>
        <color rgb="FF0000FF"/>
        <rFont val="TH SarabunPSK"/>
        <family val="2"/>
      </rPr>
      <t xml:space="preserve"> ประเมินความพึงพอใจและแก้ไขข้อไม่พึงพอใจของผู้ใช้บริการระบบ e-Library</t>
    </r>
  </si>
  <si>
    <t xml:space="preserve">        1) ออกแบบและพัฒนาแบบประเมินความพึงพอใจผู้ใช้</t>
  </si>
  <si>
    <t xml:space="preserve">        2) แก้ไขข้อไม่พึงพอใจของผู้ใช้บริการ e-Library พร้อมพัฒนาแบบประเมินใหม่บนเว็บ</t>
  </si>
  <si>
    <t xml:space="preserve">        3) สรุปและวิเคราะห์ความพึงพอใจของผู้ใช้บริการระบบ e-Library</t>
  </si>
  <si>
    <t>ผลการดำเนินงานย้อนหลัง 3 ปี</t>
  </si>
  <si>
    <t xml:space="preserve"> -</t>
  </si>
  <si>
    <t>ระดับ</t>
  </si>
  <si>
    <t>2559-6เดือน</t>
  </si>
  <si>
    <t xml:space="preserve">   2.8 ควบคุมงบประมาณ และเบิกจ่ายงบประมาณ</t>
  </si>
  <si>
    <t xml:space="preserve">   2.9 การพัฒนาระบบงานในรูปแบบ Cross Function </t>
  </si>
  <si>
    <t xml:space="preserve">   2.10 กิจกรรมส่งเสริมความรับผิดชอบต่อสังคม (CSR) </t>
  </si>
  <si>
    <t xml:space="preserve">          1) จัดหาหนังสือให้แก่นักศึกษา/คณาจารย์ในระดับบัณฑิตศึกษา (เป็นประมาณการตามข้อมูลหลักสูตรที่จะเปิดสอน ส่วนผลการดำเนินงานจะเป็นไปตามข้อมูลที่สาขาขอความอนุเคราะห์มา) </t>
  </si>
  <si>
    <t xml:space="preserve"> - </t>
  </si>
  <si>
    <t>5. ร้อยละของรายการงบลงทุนทั้งหมดที่ได้รับจัดสรรเงินรายได้  (รวมเพิ่ม/เปลี่ยนแปลงรายการระหว่างปี) มีการเบิกจ่ายภายในปีงบประมาณตามงวดงานในสัญญาจัดซื้อจัดจ้างที่กำหนด</t>
  </si>
  <si>
    <t xml:space="preserve">                     ¬ ส่วนกลาง </t>
  </si>
  <si>
    <t xml:space="preserve">                     ¬ ศวน. </t>
  </si>
  <si>
    <t xml:space="preserve">                     ¬ ศวบ. </t>
  </si>
  <si>
    <t xml:space="preserve">                     ¬ มุม มสธ. </t>
  </si>
  <si>
    <t xml:space="preserve">                     ¬ ศวน. 10 ศูนย์ </t>
  </si>
  <si>
    <r>
      <t xml:space="preserve">กิจกรรมย่อย 1.2  </t>
    </r>
    <r>
      <rPr>
        <sz val="13"/>
        <color rgb="FFFF0000"/>
        <rFont val="TH Niramit AS"/>
      </rPr>
      <t>จัดทำระเบียนและเตรียมทรัพยากรสารสนเทศใหม่ให้พร้อมบริการ</t>
    </r>
  </si>
  <si>
    <r>
      <t xml:space="preserve">กิจกรรมย่อย 1.3  </t>
    </r>
    <r>
      <rPr>
        <sz val="13"/>
        <color rgb="FFFF0000"/>
        <rFont val="TH Niramit AS"/>
      </rPr>
      <t>อนุรักษ์วัสดุสารสนเทศ</t>
    </r>
  </si>
  <si>
    <r>
      <t xml:space="preserve">กิจกรรมย่อย 1.4  </t>
    </r>
    <r>
      <rPr>
        <sz val="13"/>
        <color rgb="FFFF0000"/>
        <rFont val="TH Niramit AS"/>
      </rPr>
      <t>การจัดการพื้นที่จัดเก็บสื่อการศึกษา</t>
    </r>
  </si>
  <si>
    <r>
      <t xml:space="preserve">กิจกรรมย่อย 2.1 </t>
    </r>
    <r>
      <rPr>
        <sz val="13"/>
        <color rgb="FFFF0000"/>
        <rFont val="TH Niramit AS"/>
      </rPr>
      <t>บริการห้องสมุด ณ ที่ทำการ มสธ.</t>
    </r>
  </si>
  <si>
    <r>
      <t xml:space="preserve">กิจกรรมย่อย 2.2 </t>
    </r>
    <r>
      <rPr>
        <sz val="13"/>
        <color rgb="FFFF0000"/>
        <rFont val="TH Niramit AS"/>
      </rPr>
      <t>บริการระหว่างห้องสมุด</t>
    </r>
  </si>
  <si>
    <r>
      <t xml:space="preserve">กิจกรรมย่อย 2.4  </t>
    </r>
    <r>
      <rPr>
        <sz val="13"/>
        <color rgb="FFFF0000"/>
        <rFont val="TH Niramit AS"/>
      </rPr>
      <t>บริการหน่วยงานภายใน</t>
    </r>
  </si>
  <si>
    <r>
      <t xml:space="preserve">กิจกรรมย่อย 2.5 </t>
    </r>
    <r>
      <rPr>
        <sz val="13"/>
        <color rgb="FFFF0000"/>
        <rFont val="TH Niramit AS"/>
      </rPr>
      <t>เผยแพร่สารสนเทศอัตลักษณ์ของมหาวิทยาลัย</t>
    </r>
  </si>
  <si>
    <r>
      <t xml:space="preserve">กิจกรรมย่อย 2.6 </t>
    </r>
    <r>
      <rPr>
        <sz val="13"/>
        <color rgb="FFFF0000"/>
        <rFont val="TH Niramit AS"/>
      </rPr>
      <t>งานให้การศึกษาผู้ใช้และส่งเสริมการใช้ห้องสมุด</t>
    </r>
  </si>
  <si>
    <r>
      <t xml:space="preserve">กิจกรรมย่อย 2.7 </t>
    </r>
    <r>
      <rPr>
        <sz val="13"/>
        <color rgb="FFFF0000"/>
        <rFont val="TH Niramit AS"/>
      </rPr>
      <t>งานประเมินความพึงพอใจบริการห้องสมุด</t>
    </r>
  </si>
  <si>
    <r>
      <t xml:space="preserve">กิจกรรมย่อย 4.1  </t>
    </r>
    <r>
      <rPr>
        <sz val="13"/>
        <color rgb="FFFF0000"/>
        <rFont val="TH Niramit AS"/>
      </rPr>
      <t>ความร่วมมือโครงการ ThaiLIS , โครงการพัฒนาห้องสมุดสถาบันอุดมศึกษา, ความร่วมมือ PULINET</t>
    </r>
  </si>
  <si>
    <r>
      <t xml:space="preserve">กิจกรรมย่อย 4.2 </t>
    </r>
    <r>
      <rPr>
        <sz val="13"/>
        <color rgb="FFFF0000"/>
        <rFont val="TH Niramit AS"/>
      </rPr>
      <t xml:space="preserve">ความร่วมมือกับหน่วยงานภายนอก  เช่น  กศน.  กรมราชทัณฑ์ </t>
    </r>
  </si>
  <si>
    <r>
      <t xml:space="preserve">กิจกรรมย่อย 4.3 </t>
    </r>
    <r>
      <rPr>
        <sz val="13"/>
        <color rgb="FFFF0000"/>
        <rFont val="TH Niramit AS"/>
      </rPr>
      <t xml:space="preserve">ความร่วมมือกับเครือข่ายบริการห้องสมุดของ มสธ. </t>
    </r>
  </si>
  <si>
    <r>
      <t>&lt;</t>
    </r>
    <r>
      <rPr>
        <sz val="13"/>
        <rFont val="TH Niramit AS"/>
      </rPr>
      <t xml:space="preserve"> 2</t>
    </r>
  </si>
  <si>
    <r>
      <rPr>
        <sz val="13"/>
        <color indexed="12"/>
        <rFont val="TH Niramit AS"/>
      </rPr>
      <t xml:space="preserve">§ </t>
    </r>
    <r>
      <rPr>
        <b/>
        <sz val="13"/>
        <color indexed="12"/>
        <rFont val="TH Niramit AS"/>
      </rPr>
      <t>ความเสี่ยงต่อการบรรลุผลสัมฤทธิ์ของผลผลิตและมาตรการป้องกันความเสี่ยง</t>
    </r>
  </si>
  <si>
    <r>
      <t xml:space="preserve">         </t>
    </r>
    <r>
      <rPr>
        <b/>
        <sz val="13"/>
        <rFont val="TH Niramit AS"/>
      </rPr>
      <t xml:space="preserve"> </t>
    </r>
    <r>
      <rPr>
        <sz val="13"/>
        <rFont val="TH Niramit AS"/>
      </rPr>
      <t>ตัวชี้วัด</t>
    </r>
    <r>
      <rPr>
        <b/>
        <sz val="13"/>
        <rFont val="TH Niramit AS"/>
      </rPr>
      <t xml:space="preserve"> : ควรมุ่งเน้นความสำเร็จ Output และ Outcome</t>
    </r>
    <r>
      <rPr>
        <sz val="13"/>
        <rFont val="TH Niramit AS"/>
      </rPr>
      <t xml:space="preserve"> ทั้งในเชิงปริมาณ คุณภาพ เวลา หรือค่าใช้จ่าย/ต้นทุนของแต่ละผลผลิตของภารกิจพื้นฐานงานประจำ-สนับสนุนยุทธศาสตร์ / โครงการยุทธศาสตร์ที่จะเกิดขึ้นตามระบบงบประมาณแบบมุ่งเน้นผลงาน </t>
    </r>
  </si>
  <si>
    <r>
      <rPr>
        <b/>
        <sz val="13"/>
        <rFont val="TH Niramit AS"/>
      </rPr>
      <t>มิติที่ 1 ตัวชี้วัดเชิงปริมาณ :</t>
    </r>
    <r>
      <rPr>
        <sz val="13"/>
        <rFont val="TH Niramit AS"/>
      </rPr>
      <t xml:space="preserve"> เป็นตัวชี้วัดผลงานหรือบริการของผลผลิตของภารกิจพื้นฐานงานประจำ-สนับสนุนยุทธศาสตร์ ที่แสดงถึงความสำเร็จของการปฏิบัติราชการประจำปี ซึ่งอาจกำหนดหน่วยนับเป็น จำนวน, ร้อยละ เป็นต้น</t>
    </r>
  </si>
  <si>
    <r>
      <rPr>
        <b/>
        <sz val="13"/>
        <rFont val="TH Niramit AS"/>
      </rPr>
      <t>มิติที่ 2 ตัวชี้วัดเชิงคุณภาพ :</t>
    </r>
    <r>
      <rPr>
        <sz val="13"/>
        <rFont val="TH Niramit AS"/>
      </rPr>
      <t xml:space="preserve"> เป็นตัวชี้วัดผลงานที่วัดคุณภาพของผลผลิตของภารกิจพื้นฐานงานประจำ-สนับสนุนยุทธศาสตร์ หรือคุณภาพของผลลัพธ์ ที่เป็นไปตามมาตรฐานคุณภาพที่กำหนด หรือ ผู้รับบริการมีความพึงพอใจ</t>
    </r>
  </si>
  <si>
    <r>
      <rPr>
        <b/>
        <sz val="13"/>
        <rFont val="TH Niramit AS"/>
      </rPr>
      <t xml:space="preserve">มิติที่ 4 ตัวชี้วัดเชิงค่าใช้จ่าย / ต้นทุน </t>
    </r>
    <r>
      <rPr>
        <sz val="13"/>
        <rFont val="TH Niramit AS"/>
      </rPr>
      <t>: เป็นตัวชี้วัดผลงานที่แสดงถึงต้นทุน/ ค่าใช้จ่าย หรือแสดงถึงรายรับรายจ่ายของการดำเนินงานของผลผลิตของภารกิจพื้นฐานงานประจำ-สนับสนุนยุทธศาสตร์ / โครงการยุทธศาสตร์</t>
    </r>
  </si>
  <si>
    <r>
      <rPr>
        <b/>
        <sz val="13"/>
        <rFont val="TH Niramit AS"/>
      </rPr>
      <t>การกำหนดค่าเป้าหมายตัวชี้วัด :</t>
    </r>
    <r>
      <rPr>
        <sz val="13"/>
        <rFont val="TH Niramit AS"/>
      </rPr>
      <t xml:space="preserve">  กำหนดโดยพิจารณาจากสิ่งเหล่านี้ เช่น u ค่า base line ของผลการดำเนินงานที่ผ่านมาของผลผลิตของภารกิจพื้นฐานงานประจำ-สนับสนุนยุทธศาสตร์ / โครงการยุทธศาสตร์ vค่าเป้าหมายของ Corporate KPI   </t>
    </r>
  </si>
  <si>
    <r>
      <t xml:space="preserve">        </t>
    </r>
    <r>
      <rPr>
        <b/>
        <sz val="13"/>
        <rFont val="TH Niramit AS"/>
      </rPr>
      <t xml:space="preserve">  2. การกำหนดกิจกรรม (Activity) ของผลผลิตภารกิจพื้นฐานงานประจำ-สนับสนุนยุทธศาสตร์ / โครงการยุทธศาสตร์ ในแผนปฏิบัติราชการประจำปี </t>
    </r>
  </si>
  <si>
    <r>
      <t xml:space="preserve">                2.3 การกำหนดค่าเป้าหมายในกิจกรรมย่อย : </t>
    </r>
    <r>
      <rPr>
        <sz val="13"/>
        <rFont val="TH Niramit AS"/>
      </rPr>
      <t>ควร</t>
    </r>
    <r>
      <rPr>
        <b/>
        <sz val="13"/>
        <rFont val="TH Niramit AS"/>
      </rPr>
      <t>เ</t>
    </r>
    <r>
      <rPr>
        <sz val="13"/>
        <rFont val="TH Niramit AS"/>
      </rPr>
      <t xml:space="preserve">ป็นค่าเป้าหมายของกิจกรรมที่จะเกิดขึ้นในปีงบประมาณ 2560 </t>
    </r>
    <r>
      <rPr>
        <b/>
        <u/>
        <sz val="13"/>
        <rFont val="TH Niramit AS"/>
      </rPr>
      <t>จำแนกเป็นรายไตรมาส</t>
    </r>
  </si>
  <si>
    <t xml:space="preserve">                  (• ห้องสมุดสาขา) หนังสือชุดวิชา (15,600) หนังสืออ่านประกอบ (2,235)  หลักสูตร มสธ. (1,066 ) </t>
  </si>
  <si>
    <t>ห้องสมุดสาขา</t>
  </si>
  <si>
    <r>
      <t xml:space="preserve">    </t>
    </r>
    <r>
      <rPr>
        <sz val="13"/>
        <rFont val="TH Niramit AS"/>
      </rPr>
      <t xml:space="preserve">  1) นิเทศงาน/ร่วมกิจกรรมส่งเสริมการใช้ มุม มสธ. 3 ครั้ง  </t>
    </r>
  </si>
  <si>
    <t xml:space="preserve">      2) จัดสื่อบำรุงห้องสมุดพร้อมปัญญา/จัดสื่อการศึกษาทดแทน มุม มสธ. ที่ชำรุดเสื่อมสภาพ จำนวน 2 แห่ง </t>
  </si>
  <si>
    <t>น. วิเคราะห์</t>
  </si>
  <si>
    <t>ฝ่ายบริการสนเทศ</t>
  </si>
  <si>
    <t xml:space="preserve">        3) แปลเนื้อหานิทรรศการเป็นภาษาอังกฤษ</t>
  </si>
  <si>
    <t>ฝ่ายบริการสนเทศ
ศูนย์เทคโนฯ</t>
  </si>
  <si>
    <t xml:space="preserve">             1.5) ระเบียนรายการเอกสารจดหมายเหตุรัชกาลที่ 7  </t>
  </si>
  <si>
    <t xml:space="preserve">             1.4) บัญชีรายการเอกสารจดหมายเหตุมหาวิทยาลัย </t>
  </si>
  <si>
    <t xml:space="preserve">             1.3) ระเบียนรายการในฐานข้อมูลทะเบียนจดหมายเหตุมหาวิทยาลัย </t>
  </si>
  <si>
    <t xml:space="preserve">                (• น. จดหมายเหตุมหาวิทยาลัย)</t>
  </si>
  <si>
    <t xml:space="preserve">                (• น. บริการสื่อโสตฯ)</t>
  </si>
  <si>
    <t xml:space="preserve">                (• น. บริการสื่อสิ่งพิมพ์ต่อเนื่อง)</t>
  </si>
  <si>
    <t xml:space="preserve">                (• น. บริการสื่อสิ่งพิมพ์) 
                  </t>
  </si>
  <si>
    <t xml:space="preserve">ฝ่ายบริการสนเทศ
</t>
  </si>
  <si>
    <t>น. จัดหาฯ</t>
  </si>
  <si>
    <t xml:space="preserve">                     (ฐานข้อมูล + e-Books)   </t>
  </si>
  <si>
    <t xml:space="preserve">          2) วารสาร    (ส่วนกลาง 470 , ศวน. 100 ชื่อเรื่อง)  (นับซ้ำ)</t>
  </si>
  <si>
    <t>น. บริการสื่อสิ่งพิมพ์ต่อเนื่อง</t>
  </si>
  <si>
    <t>น. บริการสื่อสิ่งพิมพ์</t>
  </si>
  <si>
    <r>
      <rPr>
        <b/>
        <sz val="13"/>
        <color rgb="FFFF0000"/>
        <rFont val="TH Niramit AS"/>
      </rPr>
      <t>กิจกรรมย่อย 3.1</t>
    </r>
    <r>
      <rPr>
        <sz val="13"/>
        <color rgb="FFFF0000"/>
        <rFont val="TH Niramit AS"/>
      </rPr>
      <t xml:space="preserve"> งานบริการห้องสมุดสำหรับนักศึกษาปริญญาเอก (ยอดประมาณการ นศ. ป.เอก ที่จะลงทะเบียน ภาค 1/59 จากเป้าหมายการศึกษา)                   </t>
    </r>
  </si>
  <si>
    <t>ฝ่ายบริการสื่อฯ</t>
  </si>
  <si>
    <t>น. สื่อโสตฯ</t>
  </si>
  <si>
    <t>กิจกรรมย่อย 1.1  จัดหาทรัพยากรสารสนเทศใหม่</t>
  </si>
  <si>
    <t>สำนักงานเลขานุการ</t>
  </si>
  <si>
    <t>ศูนย์เทคโนฯ</t>
  </si>
  <si>
    <r>
      <t xml:space="preserve">        2) การจัดการข้อร้องเรียน/ข้อควรปรับปรุงจากผลการประเมินความพึงพอใจ </t>
    </r>
    <r>
      <rPr>
        <b/>
        <sz val="13"/>
        <rFont val="TH Niramit AS"/>
      </rPr>
      <t xml:space="preserve"> </t>
    </r>
  </si>
  <si>
    <t xml:space="preserve">   2.3 จัดทำรายงานผลการใช้จ่ายงบประมาณประจำปี</t>
  </si>
  <si>
    <t>งบประมาณเป็นรายไตรมาส</t>
  </si>
  <si>
    <t>(4/59)</t>
  </si>
  <si>
    <t>(1/60)</t>
  </si>
  <si>
    <t>(2/60)</t>
  </si>
  <si>
    <t>(3/60)</t>
  </si>
  <si>
    <t xml:space="preserve">        2) รายงานผลการดำเนินงานตามแผนบริหาร
</t>
  </si>
  <si>
    <t>ความเสี่ยงและควบคุมภายใน  (แบบ บสน. 2)</t>
  </si>
  <si>
    <t>1. ร้อยละของผลการดำเนินงานตามมติ ข้อสังเกต และข้อเสนอแนะตามวาระเชิงนโยบายของสภามหาวิทยาลัย (ถ้ามี)</t>
  </si>
  <si>
    <t>&gt;80</t>
  </si>
  <si>
    <t>2. ระดับความสำเร็จของการพัฒนาหน่วยงานสู่การเรียนรู้</t>
  </si>
  <si>
    <t>3. คะแนนประกันคุณภาพภายในของหน่วยงาน 
ปีการศึกษา 2558</t>
  </si>
  <si>
    <t xml:space="preserve">            3.1)  จัดกิจกรรม/โครงการส่งเสริมการใช้ห้องสมุด     (• บริการสื่อสิ่งพิมพ์)</t>
  </si>
  <si>
    <t>5. ระยะเวลาการจัดทำสัญญาจัดซื้อจัดจ้างของรายการงบลงทุนทั้งหมดที่ได้รับจัดสรรเงินรายได้</t>
  </si>
  <si>
    <t>6. ร้อยละของรายการงบลงทุนทั้งหมดที่ได้รับจัดสรรเงินรายได้ (รวมเพิ่ม/เปลี่ยนแปลงรายการระหว่างปี) มีการเบิกจ่ายภายในปีงบประมาณตามงาดงานในสัญญาจัดซื้อจัดจ้างที่กำหนด</t>
  </si>
  <si>
    <t xml:space="preserve">             (1)  พัฒนาระบบสารสนเทศเพื่อการปฏิบัติงาน สบ.</t>
  </si>
  <si>
    <t xml:space="preserve">             (2) พัฒนาระบบสารสนเทศเพื่อการบริหาร สบ.</t>
  </si>
  <si>
    <t xml:space="preserve">             (2) เว็บไซต์ระบบสารสนเทศเพื่อการบริหาร สบ.</t>
  </si>
  <si>
    <t xml:space="preserve">             (3) เว็บไซต์ระบบสารสนเทศเพื่อการปฏิบัติงาน สบ.</t>
  </si>
  <si>
    <t xml:space="preserve">             (4) เว็บไซต์ประชาสัมพันธ์เผยแพร่กิจกรรมห้องสมุด</t>
  </si>
  <si>
    <t xml:space="preserve">             (5) เว็บไซต์เพื่อการบริการวิชาการแก่สังคม</t>
  </si>
  <si>
    <t xml:space="preserve">         4) พัฒนาสื่ออิเล็กทรอนิกส์ สื่อสังคมออนไลน์เพื่อการบริการห้องสมุด</t>
  </si>
  <si>
    <t xml:space="preserve">             (1) พัฒนาสื่ออิเล็กทรอนิกส์ สื่อสังคมออนไลน์สมัยใหม่ เพื่อการบริการสารสนเทศห้องสมุด</t>
  </si>
  <si>
    <t xml:space="preserve">         5) พัฒนาสื่อนำเสนอเพื่อประชาสัมพันธ์กิจกรรมห้องสมุด</t>
  </si>
  <si>
    <t xml:space="preserve">             (1) พัฒนาสื่อนำเสนอสาระความรู้เกี่ยวกับสำนักบรรณสารสนเทศ</t>
  </si>
  <si>
    <t xml:space="preserve">ฝ่ายบริการสนเทศ
ศูนย์เทคโนฯ
</t>
  </si>
  <si>
    <t xml:space="preserve">         3) ฐานข้อมูลสารสนเทศดิจิทัลคลังปัญญา ตำรา มสธ. </t>
  </si>
  <si>
    <t xml:space="preserve">         1)  โครงการฝึกอบรมเชิงปฏิบัติการด้านเทคโนโลยีสารสนเทศและเทคโนโลยีสมัยใหม่</t>
  </si>
  <si>
    <t xml:space="preserve">         2)  บุคลากรภายในที่เข้ารับการฝึกอบรมเสริมทักษะด้านเทคโนโลยีสารสนเทศ และเทคโนโลยีสมัยใหม่ และบุคลากรภายนอกที่เข้าร่วมสัมมนาทางวิชาการ</t>
  </si>
  <si>
    <t xml:space="preserve">        1)  ผู้ใช้บริการ e-Library ทุกช่องทาง ยกเว้นฐานข้อมูลออนไลน์ (ศูนย์เทคโนฯ)</t>
  </si>
  <si>
    <t>2. ร้อยละของจำนวนผู้ใช้ห้องสมุดทุกช่องทางเมื่อเทียบกับเป้าหมาย  (เป้าหมาย 408,204 ราย) (นับซ้ำ)  (นับสะสม)</t>
  </si>
  <si>
    <t xml:space="preserve">                                          </t>
  </si>
  <si>
    <t xml:space="preserve">                  (• สารสนเทศเอกสารจดหมายเหตุมหาวิทยาลัย)</t>
  </si>
  <si>
    <t xml:space="preserve">              (•  จดหมายเหตุมหาวิทยาลัย)  </t>
  </si>
  <si>
    <t xml:space="preserve">              (• สารสนเทศการศึกษาทางไกล)</t>
  </si>
  <si>
    <t xml:space="preserve">              (• สารสนเทศจดหมายเหตุมหาวิทยาลัย)</t>
  </si>
  <si>
    <t xml:space="preserve"> -เดิม (ต้นสังกัด คือ งานอาคารสถานที่ และหน่วยยานพาหนะ)</t>
  </si>
  <si>
    <t xml:space="preserve">1. ร้อยละของจำนวนทรัพยากรสารสนเทศใหม่เมื่อเทียบกับเป้าหมาย (หนังสือ วารสาร สื่อโสตทัศน์ สื่ออิเล็กทรอนิกส์ สื่อลักษณะพิเศษ)  (เป้าหมาย  35,252 ชื่อเรื่อง-เล่ม-แผ่น-ตลับ-ฐาน-แฟ้ม) (นับสะสม)           </t>
  </si>
  <si>
    <t xml:space="preserve">         1)  สำรวจเพื่อเตรียมคัดออกหนังสือ</t>
  </si>
  <si>
    <t xml:space="preserve">         2)  พิจารณาประเมินหนังสือตามเกณฑ์เพื่อการคัดออกหนังสือ  </t>
  </si>
  <si>
    <t xml:space="preserve">         4)  จำหน่ายออกหนังสือ</t>
  </si>
  <si>
    <r>
      <t xml:space="preserve">กิจกรรมย่อย 2.3 </t>
    </r>
    <r>
      <rPr>
        <sz val="13"/>
        <color rgb="FFFF0000"/>
        <rFont val="TH Niramit AS"/>
      </rPr>
      <t>บริการห้องสมุด มุม มสธ.และศูนย์วิทยบริการบัณฑิตศึกษา (การบเกจ่ายงบประมาณ)</t>
    </r>
  </si>
  <si>
    <t xml:space="preserve">        7) กลุ่มเลขานุการ PULINET</t>
  </si>
  <si>
    <t xml:space="preserve">        6) คณะทำงานพัฒนาคุณภาพมาตรฐานดำเนินงานห้องสมุด</t>
  </si>
  <si>
    <t>3. ร้อยละของจำนวนระเบียนรายการเอกสารจดหมายเหตุมหาวิทยาลัย (เป้าหมาย   10    ระเบียน)</t>
  </si>
  <si>
    <t xml:space="preserve">             (1)  เว็บไซต์ให้บริการสารสนเทศ</t>
  </si>
  <si>
    <t xml:space="preserve">          1) พัฒนาเนื้อหาสารสนเทศเกี่ยวกับประชาคมอาเซียน</t>
  </si>
  <si>
    <t xml:space="preserve">          2) ให้บริการสาระความรู้ผ่านเครือข่ายสังคม</t>
  </si>
  <si>
    <r>
      <rPr>
        <b/>
        <sz val="13"/>
        <color rgb="FF0000FF"/>
        <rFont val="TH SarabunPSK"/>
        <family val="2"/>
      </rPr>
      <t>กิจกรรมย่อย 1.4</t>
    </r>
    <r>
      <rPr>
        <sz val="13"/>
        <color rgb="FF0000FF"/>
        <rFont val="TH SarabunPSK"/>
        <family val="2"/>
      </rPr>
      <t xml:space="preserve"> แปลงสารสนเทศให้เป็นสารสนเทศดิจิทัล</t>
    </r>
  </si>
  <si>
    <t>กรณีเป็นภารกิจพื้นฐานประจำ-สนับสนุนยุทธศาสตร์</t>
  </si>
  <si>
    <t>กองทุน</t>
  </si>
  <si>
    <t>แผนปฏิบัติราชการประจำปีงบประมาณ 2560  สำนักบรรณสารสนเทศ</t>
  </si>
  <si>
    <t xml:space="preserve">รวมงบประมาณที่ขอใช้จากกองทุนลายสือไทย 700  ปี </t>
  </si>
  <si>
    <t xml:space="preserve">รวมงบประมาณทั้งสิ้น </t>
  </si>
  <si>
    <t>(ขอรับการจัดสรรจากกองทุนลายสือไทย 700 ปี  จำนวน  5,450,200 บาท +  ขอรับการสนับสนุนส่วนที่เกินจากงบประมาณแผ่นดิน และเงินรายได้ประจำปี (เพิ่มเติม) จำนวน 7,926,300 บาท</t>
  </si>
  <si>
    <t>รายได้
งบแผ่นดิน</t>
  </si>
  <si>
    <t xml:space="preserve">          2) วารสาร (ส่วนกลาง 470, ศวน. 100 ชื่อเรื่อง)  (นับซ้ำ)</t>
  </si>
  <si>
    <t xml:space="preserve">             4.1) จัดซื้อ-บอกรับสื่ออิเล็กทรอนิกส์ Online</t>
  </si>
  <si>
    <t xml:space="preserve">             4.2)  จัดซื้อสื่ออิเล็กทรอนิกส์ Offline)</t>
  </si>
  <si>
    <t xml:space="preserve">1. ร้อยละของจำนวนทรัพยากรสารสนเทศใหม่เมื่อเทียบกับเป้าหมาย (หนังสือ วารสาร สื่อโสตทัศน์ สื่ออิเล็กทรอนิกส์ สื่อลักษณะพิเศษ)  (เป้าหมาย  9,269 ชื่อเรื่อง-เล่ม-แผ่น-ตลับ-ฐาน-แฟ้ม) (นับสะสม)           </t>
  </si>
  <si>
    <t xml:space="preserve">1. ร้อยละของจำนวนทรัพยากรสารสนเทศใหม่เมื่อเทียบกับเป้าหมาย (หนังสือ วารสาร สื่อโสตทัศน์ สื่ออิเล็กทรอนิกส์ สื่อลักษณะพิเศษ)  (เป้าหมาย  92,69 ชื่อเรื่อง-เล่ม-แผ่น-ตลับ-ฐาน-แฟ้ม) (นับสะสม)           </t>
  </si>
  <si>
    <t>2. ร้อยละของจำนวนระเบียนสารสนเทศดิจิทัลที่จัดทำในระบบห้องสมุดดิจิทัล  (เป้าหมาย  770  ระเบียน)</t>
  </si>
  <si>
    <t xml:space="preserve">     -งบดำเนินงาน</t>
  </si>
  <si>
    <t>ฝ่ายเทคนิค</t>
  </si>
  <si>
    <t xml:space="preserve">             1.7) ระเบียนบรรณานุกรมสารสนเทศรัชกาลที่ 7 ที่เคยบันทึกลงฐานข้อมูล BRS search ในฐานข้อมูล Clas02</t>
  </si>
  <si>
    <t xml:space="preserve">             1.6) จัดทำบัญชีเอกสารจดหมายเหตุ 
รัชกาลที่ 7  </t>
  </si>
  <si>
    <t>3. คะแนนเฉลี่ยความพึงพอใจการใช้บริการห้องสมุด</t>
  </si>
  <si>
    <r>
      <t xml:space="preserve"> 1. ปัจจัยเสี่ยงของผลผลิตที่อาจส่งผลให้การดำเนินงานไม่บรรลุผล คือ </t>
    </r>
    <r>
      <rPr>
        <sz val="13"/>
        <rFont val="TH Niramit AS"/>
      </rPr>
      <t>ความผันผวนของอัตราแลกเปลี่ยนเงินตราต่างประเทศ ในกรณีค่าเงินบาทอ่อนค่าลง และค่าเงินบาทแข็งค่าขึ้น จะทำให้เกิดผลกระทบต่อเป้าหมายที่ตั้งไว้</t>
    </r>
  </si>
  <si>
    <r>
      <t xml:space="preserve"> 2. มาตรการ / กิจกรรมป้องกันความเสี่ยง  คือ </t>
    </r>
    <r>
      <rPr>
        <sz val="13"/>
        <rFont val="TH Niramit AS"/>
      </rPr>
      <t>ติดดตามศึกษาข้อมูลเรื่องอัตราแลกเปลี่ยนเงินตราต่างประเทศอย่างต่อเนื่อง</t>
    </r>
  </si>
  <si>
    <r>
      <rPr>
        <b/>
        <sz val="13"/>
        <rFont val="TH Niramit AS"/>
      </rPr>
      <t xml:space="preserve"> 3. เชื่อมโยงกับระบบความเสี่ยงของ มสธ.</t>
    </r>
    <r>
      <rPr>
        <sz val="13"/>
        <rFont val="TH Niramit AS"/>
      </rPr>
      <t xml:space="preserve"> คือ ระบบที่  13  </t>
    </r>
  </si>
  <si>
    <r>
      <rPr>
        <b/>
        <sz val="12.5"/>
        <rFont val="TH Niramit AS"/>
      </rPr>
      <t xml:space="preserve"> 1. ปัจจัยเสี่ยงของผลผลิตที่อาจส่งผลให้การดำเนินงานไม่บรรลุผล </t>
    </r>
    <r>
      <rPr>
        <sz val="12.5"/>
        <rFont val="TH Niramit AS"/>
      </rPr>
      <t xml:space="preserve"> คือ  การซื้อจัดจ้างผ่านระบบ 3 มิติ และระบบ EGP   มีขั้นตอนมาก และบุคลากรที่เกี่ยวข้องขาดการซักซ้อมความเข้าใจจากหน่วยงานหลัก </t>
    </r>
  </si>
  <si>
    <r>
      <rPr>
        <b/>
        <sz val="12.5"/>
        <rFont val="TH Niramit AS"/>
      </rPr>
      <t xml:space="preserve"> 2. มาตรการ / กิจกรรมป้องกันความเสี่ยง </t>
    </r>
    <r>
      <rPr>
        <sz val="12.5"/>
        <rFont val="TH Niramit AS"/>
      </rPr>
      <t>คือ มีการศึกษาทำความเข้าใจโดยการประสานกับบุคลากรผู้ปฏิบัติงานของหน่วยงานหลัก (กองพัสดุ  กองคลังเพื่อการดำเนินการเป็นไปตามขั้นตอนและแนวปฏิบัติเดียวกัน</t>
    </r>
  </si>
  <si>
    <r>
      <rPr>
        <b/>
        <sz val="12.5"/>
        <rFont val="TH Niramit AS"/>
      </rPr>
      <t xml:space="preserve"> 3. เชื่อมโยงกับระบบความเสี่ยงของ มสธ.</t>
    </r>
    <r>
      <rPr>
        <sz val="12.5"/>
        <rFont val="TH Niramit AS"/>
      </rPr>
      <t xml:space="preserve"> คือ ระบบที่ 13</t>
    </r>
  </si>
  <si>
    <t xml:space="preserve"> แผนปฏิบัติราชการประจำปีงบประมาณ 2560  สำนักบรรณสารสนเทศ</t>
  </si>
  <si>
    <t xml:space="preserve">4. คะแนนเฉลี่ยความพึงพอใจของผู้ใช้บริการ e-Library </t>
  </si>
  <si>
    <t>เงินรายได้</t>
  </si>
  <si>
    <t>เงินกองทุน</t>
  </si>
  <si>
    <t>เงินคงคลัง</t>
  </si>
  <si>
    <t>สบ.</t>
  </si>
  <si>
    <t xml:space="preserve"> - ฝ่ายเทคนิค</t>
  </si>
  <si>
    <t xml:space="preserve"> - ฝ่ายบริการสื่อ
 - ฝ่ายบริการสนเทศ
 - ศูนย์เทคโนฯ
 - ห้อสมุดสาขา</t>
  </si>
  <si>
    <t xml:space="preserve"> - สำนักงานเลขานุการ</t>
  </si>
  <si>
    <t xml:space="preserve"> สบ.</t>
  </si>
  <si>
    <t xml:space="preserve"> - ศูนย์เทคโนฯ</t>
  </si>
  <si>
    <t xml:space="preserve"> - ฝ่ายบริการสื่อฯ</t>
  </si>
  <si>
    <t xml:space="preserve"> - ฝ่ายเทคนิค
 -  ฝ่ายบริการสนเทศ
 </t>
  </si>
  <si>
    <t xml:space="preserve"> -เดิม </t>
  </si>
  <si>
    <t xml:space="preserve">ผลผลิตโครงการพัฒนาห้องสมุดดิจิทัล  </t>
  </si>
  <si>
    <t>1 ภารกิจพื้นฐานประจำ-สนับสนุนยุทธศาสตร์ / รหัส ก 1.3.6</t>
  </si>
  <si>
    <t xml:space="preserve"> โครงการยุทธศาสตร์ (เดิม) รหัส ก 2.3.2</t>
  </si>
  <si>
    <t>1 ภารกิจพื้นฐานประจำ-สนับสนุนยุทธศาสตร์ รหัส พ 1.1.7</t>
  </si>
  <si>
    <t xml:space="preserve">     ระบุพันธกิจ   พันธกิจที่ 5 พัฒนาองค์กรสู่การเป็นมหาวิทยาลัยเปิดชั้นนำของโลก</t>
  </si>
  <si>
    <t xml:space="preserve">     ระบุกลยุทธ์  - ส่งเสริมการนาระบบบริหารจัดการสมัยใหม่มาใช้เพื่อยกระดับเป็นองค์กรเชิงยุทธศาสตร์ (SFO)(Strategic Focused Organization)</t>
  </si>
  <si>
    <r>
      <t xml:space="preserve">          </t>
    </r>
    <r>
      <rPr>
        <sz val="14"/>
        <color indexed="8"/>
        <rFont val="TH Niramit AS"/>
      </rPr>
      <t xml:space="preserve"> พันธกิจ หน่วยงาน  </t>
    </r>
  </si>
  <si>
    <r>
      <t xml:space="preserve">     </t>
    </r>
    <r>
      <rPr>
        <sz val="14"/>
        <color indexed="8"/>
        <rFont val="TH Niramit AS"/>
      </rPr>
      <t xml:space="preserve"> ประเด็นยุทธศาสตร์ มสธ. </t>
    </r>
  </si>
  <si>
    <t xml:space="preserve">         - ประเด็นยุทธศาสตร์ที่ 7 พัฒนาระบบบริหารจัดการไปสู่การบริหารจัดการที่ดี</t>
  </si>
  <si>
    <t xml:space="preserve">         - ประเด็นยุทธศาสตร์ที่ 8  สร้างความเข้มแข็งของระบบบริหารทรัพยากรบุคคล วัฒนธรรมองค์กรและมุ่งสู่เป็นสากล - Our STOU Culture</t>
  </si>
  <si>
    <r>
      <t xml:space="preserve">     </t>
    </r>
    <r>
      <rPr>
        <b/>
        <sz val="13"/>
        <color indexed="8"/>
        <rFont val="Symbol"/>
        <family val="1"/>
        <charset val="2"/>
      </rPr>
      <t></t>
    </r>
    <r>
      <rPr>
        <b/>
        <sz val="13"/>
        <color indexed="8"/>
        <rFont val="Browallia New"/>
        <family val="2"/>
      </rPr>
      <t xml:space="preserve"> พันธกิจ มสธ.  </t>
    </r>
  </si>
  <si>
    <t xml:space="preserve">        - พันธกิจที่ 5 พัฒนาองค์กรสู่การเป็นมหาวิทยาลัยเปิดชั้นนำของโลก</t>
  </si>
  <si>
    <t xml:space="preserve">              - พันธกิจที่ 1 แสวงหา พัฒนา และจัดการทรัพยากรสารสนเทศทุกประเภทเพื่อสนับสนุนพันธกิจและนโยบายของมหาวิทยาลัย
</t>
  </si>
  <si>
    <t xml:space="preserve">              - พันธกิจที่ 2 จัดบริการห้องสมุดและสารสนเทศแก่นักศึกษาคณาจารย์ และ  บุคลากร ตลอดจนผู้เรียนในระบบการศึกษาทางไกล และกลุ่มเป้าหมายของมหาวิทยาลัย
              - พันธกิจที่ 3 สนับสนุนส่งเสริมการศึกษาค้นคว้าด้วยตนเองเพื่อการศึกษาค้นคว้า และวิจัยของคณาจารย์ บุคลากร นักศึกษาของมหาวิทยาลัยและประชาชนทั่วไป
  </t>
  </si>
  <si>
    <t xml:space="preserve">              - พันธกิจที่ 4 จัดบริการสารสนเทศที่เกี่ยวข้องกับประวัติ พัฒนาการ และอัตลักษณ์ของมหาวิทยาลัย</t>
  </si>
  <si>
    <t xml:space="preserve">         - ประเด็นยุทธศาสตร์ที่ 9  นำไอซีทีมาใช้ขับเคลื่อนมหาวิทยาลัยในทุกพันธกิจ –i-DU ( ICT Driven University)
</t>
  </si>
  <si>
    <t xml:space="preserve">         - ประเด็นยุทธศาสตร์ที่ 10 พัฒนาโครงสร้างพื้นฐานด้านกายภาพที่เอื้อต่อการทำงานและการเรียนรู้</t>
  </si>
  <si>
    <t xml:space="preserve">              - ประเด็นยุทธศาสตร์ที่ 6  พัฒนาให้เป็นห้องสมุดที่มีการพัฒนาองค์กรที่ดี (C44), (C47), (C48), (C49), (C50) และ (C52.1)
</t>
  </si>
  <si>
    <t xml:space="preserve">              - ประเด็นยุทธศาสตร์ที่ 8 พัฒนาโครงสร้างพื้นฐานด้านกายภาพที่เอื้อต่อการทำงานและการให้บริการ (C46)
</t>
  </si>
  <si>
    <t xml:space="preserve">         ประเด็นยุทธศาสตร์ที่ 7</t>
  </si>
  <si>
    <t xml:space="preserve">         - เป้าประสงค์ที่ 7.1 มีระบบการบริหารจัดการที่ได้คุณภาพมาตรฐานเพื่อมุ่งสู่การเป็นมหาวิทยาลัยเชิงยุทธศาสตร์ภายใต้หลักธรรมาภิบาลในทุกภาคส่วน</t>
  </si>
  <si>
    <t xml:space="preserve">         - เป้าประสงค์ที่ 7.2  พัฒนาระบบการเงิน การคลัง เพื่อขับเคลื่อนสู่การเป็นมหาวิทยาลัยในกำกับและสามารถพึ่งตนเองได้อย่างยั่งยืน</t>
  </si>
  <si>
    <t xml:space="preserve">         ประเด็นยุทธศาสตร์ที่ 8</t>
  </si>
  <si>
    <t xml:space="preserve">         - เป้าประสงค์ที่ 8.1 มีระบบบริหารทรัพยากรบุคคลที่ตอบสนองต่อการบริหารจัดการที่มีประสิทธิภาพและประสิทธิผลและบุคลากรสามรถปฏิบัติงานอย่างมีความสุข</t>
  </si>
  <si>
    <t xml:space="preserve">         ประเด็นยุทธศาสตร์ที่ 9</t>
  </si>
  <si>
    <t xml:space="preserve">         ประเด็นยุทธศาสตร์ที่ 10</t>
  </si>
  <si>
    <t xml:space="preserve">         - เป้าประสงค์ที่ 10.1 มีโครงสร้างพื้นฐานทางด้านสาธารณูปโภคและสาธารณูปการที่เป็นมาตรฐานและเพียงพอ </t>
  </si>
  <si>
    <t xml:space="preserve">              ประเด็นยุทธศาสตร์ที่ 6</t>
  </si>
  <si>
    <t xml:space="preserve">              - เป้าประสงค์ที่ 1 มีการขับเคลื่อนการดำเนินงานของสำนักด้วยกลยุทธ์ของสำนักและมหาวิทยาลัย</t>
  </si>
  <si>
    <t xml:space="preserve">              - เป้าประสงค์ที่ 2 พัฒนาสำนักสู่องค์กรที่มีแนวปฏิบัติที่ดี
</t>
  </si>
  <si>
    <t xml:space="preserve">              - เป้าประสงค์ที่ 3 พัฒนาระบบบริหารจัดการไปสู่การบริหารจัดการที่ดี
</t>
  </si>
  <si>
    <t xml:space="preserve">              - เป้าประสงค์ที่ 4 พัฒนาบุคลากรให้มีความชำนาญและเชี่ยวชาญในวิชาชีพ และมีความก้าวหน้าในตำแหน่งงานที่สูงขึ้น</t>
  </si>
  <si>
    <t xml:space="preserve">              ประเด็นยุทธศาสตร์ที่ 8</t>
  </si>
  <si>
    <t xml:space="preserve">              - เป้าประสงค์ 1 พัฒนาโครงสร้างพื้นฐานด้านกายภาพที่เอื้อต่อการทำงานและการเรียนรู้
</t>
  </si>
  <si>
    <r>
      <t xml:space="preserve">          </t>
    </r>
    <r>
      <rPr>
        <sz val="14"/>
        <color indexed="8"/>
        <rFont val="TH Niramit AS"/>
      </rPr>
      <t xml:space="preserve"> ประเด็นยุทธศาสตร์ หน่วยงาน </t>
    </r>
  </si>
  <si>
    <r>
      <t xml:space="preserve">     </t>
    </r>
    <r>
      <rPr>
        <sz val="14"/>
        <color indexed="8"/>
        <rFont val="TH Niramit AS"/>
      </rPr>
      <t xml:space="preserve"> เป้าประสงค์ มสธ. </t>
    </r>
  </si>
  <si>
    <r>
      <t xml:space="preserve">          </t>
    </r>
    <r>
      <rPr>
        <sz val="14"/>
        <color indexed="8"/>
        <rFont val="TH Niramit AS"/>
      </rPr>
      <t xml:space="preserve"> เป้าประสงค์ หน่วยงาน </t>
    </r>
  </si>
  <si>
    <t xml:space="preserve">         - เป้าประสงค์ที่ 9.1 มีระบบเทคโนโลยีสารสนเทศที่มีมาตรฐานและทันสมัยสำหรับใช้ในการบริหาร การบริการ และการจัดการเรียนการสอนทางไกลที่ต้องทันสมัย หลากหลาย ผู้เรียนสามรถเลือกใช้ได้ตามอัธยาศัย</t>
  </si>
  <si>
    <r>
      <t xml:space="preserve">     </t>
    </r>
    <r>
      <rPr>
        <sz val="14"/>
        <color indexed="8"/>
        <rFont val="TH Niramit AS"/>
      </rPr>
      <t xml:space="preserve"> ระบุตัวบ่งชี้ ใน CUPT-QA / AUN-QA </t>
    </r>
  </si>
  <si>
    <t xml:space="preserve">      - ข้อที่ 29)  ส่งเสริมการดำเนินงานตามแผนกลยุทธทางการเงินและแผนสร้างความเข้มแข็งทางการเงินภายใต้ความพอประมาณ/พอดีในการบริหารจัดการบริหารจัดการและคำนึงถึงทรัพยากรที่มีอยู่โดยใช้อย่างคุ้มค่า / รู้คุณค่า มีประสิทธิภาพ โปร่งใส และตรวจสอบได้</t>
  </si>
  <si>
    <t xml:space="preserve">                       - พัฒนาการจัดการความรู้ภายในมหาวิทยาลัยอย่างเป็นระบบ เพื่อสนับสนุนการพัฒนาสถาบันอย่างมีประสิทธิภาพและส่งเสริมความสามารถในเชิงแข่งขัน</t>
  </si>
  <si>
    <t xml:space="preserve">      - ข้อที่ 30)  ส่งเสริมการสร้างองค์กรแห่งความสุข 8 ประการ (Happy Workplace) และฟื้นฟูความสัมพันธ์ที่ดีภายในองค์กร (Good Relationship) ทุกวัย ทุกระดับภายใต้วัฒนธรรมองค์กร STOU Culture ของระบบการศึกษาทางไกล</t>
  </si>
  <si>
    <r>
      <t xml:space="preserve">     </t>
    </r>
    <r>
      <rPr>
        <b/>
        <sz val="14"/>
        <color theme="1"/>
        <rFont val="TH Niramit AS"/>
      </rPr>
      <t xml:space="preserve">ระบุพันธกิจ </t>
    </r>
    <r>
      <rPr>
        <sz val="14"/>
        <color theme="1"/>
        <rFont val="TH Niramit AS"/>
      </rPr>
      <t xml:space="preserve">  </t>
    </r>
  </si>
  <si>
    <r>
      <t xml:space="preserve">     </t>
    </r>
    <r>
      <rPr>
        <b/>
        <sz val="14"/>
        <color theme="1"/>
        <rFont val="TH Niramit AS"/>
      </rPr>
      <t xml:space="preserve">ระบุกลยุทธ์  </t>
    </r>
  </si>
  <si>
    <t xml:space="preserve">          - พันธกิจที่ 1 พัฒนาระบบการศึกษาทางไกลและส่งเสริมการเรียนรู้ตลอดชีวิต โดยมุ่งผลิตบัณฑิตทุกระดับเพื่อตอบสนองต่อการพัฒนาประเทศ</t>
  </si>
  <si>
    <t xml:space="preserve">          - พันธกิจที่ 3 บริการวิชาการโดยพัฒนาทรัพยากรมนุษย์ ชุมชน และองค์กรสถาบันในสังคม เพื่อนำไปสู่สังคมแห่งการเรียนรู้ สังคมฐานความรู้</t>
  </si>
  <si>
    <t xml:space="preserve">          - พันธกิจที่ 4 อนุรักษ์ ส่งเสริม พัฒนาและเผยแพร่ศิลปะวัฒนธรรมของชาติ</t>
  </si>
  <si>
    <r>
      <t xml:space="preserve">        </t>
    </r>
    <r>
      <rPr>
        <b/>
        <sz val="14"/>
        <rFont val="TH Niramit AS"/>
      </rPr>
      <t>นโยบายที่เป็นจุดเน้นสำคัญสำหรับการพัฒนา  มสธ.</t>
    </r>
  </si>
  <si>
    <t>ระบุตัวชี้วัดประจำปีงปม. 2560 ที่เกี่ยวข้อง  (ทั้งทางตรง / ทางอ้อม)</t>
  </si>
  <si>
    <t xml:space="preserve"> ตัวชี้วัดในแผนยุทธศาสตร์ มสธ. ระยะ 5 ปี</t>
  </si>
  <si>
    <r>
      <t xml:space="preserve">           </t>
    </r>
    <r>
      <rPr>
        <b/>
        <sz val="14"/>
        <color theme="1"/>
        <rFont val="TH Niramit AS"/>
      </rPr>
      <t>ตัวชี้วัดในแผนยุทธศาสตร์ ระยะ 5 ปี ของ สบ.</t>
    </r>
  </si>
  <si>
    <t xml:space="preserve">      -  เตรียมหามาตรการด้านการลงทุนโดนเฉพาะสิ่งก่อสร้างในส่วนของงบประมาณของมหาวิทยาลัย ให้สามารถเริ่มโครงการได้ในปี 2560 จนกว่าจะมีความชัดเจนในการขอรับงบประมาณแผ่นดินสนับสนุน หรือพิจารณาแนวทางการร่วมลงทุนขนาดใหญ่อื่นๆ ที่เหมาะสม เพื่อให้การก่อสร้างมีความก้าวหน้าตามยุทธศาสตร์ที่วางไว้</t>
  </si>
  <si>
    <t xml:space="preserve">         - ส่งเสริมและสนับสนุนการจัดการศึกษาในระบบการศึกษาทางไกลที่เน้นนักศึกษา / ผู้เรียนเป็นสาคัญ</t>
  </si>
  <si>
    <t xml:space="preserve">         - พัฒนาระบบงานบริการนักศึกษาทุกระดับให้มีความรวดเร็วได้มาตรฐานและเป็นที่พึงพอใจแก่ผู้รับบริการ</t>
  </si>
  <si>
    <t xml:space="preserve">         - สนับสนุน ส่งเสริมการจัดโครงการบริการวิชาการ ที่เป็นประโยชน์ต่อชุมชนและสังคม</t>
  </si>
  <si>
    <t xml:space="preserve">         - พัฒนากิจกรรมด้านศิลปวัฒนธรรมและภูมิปัญญาท้องถิ่นให้กับนักศึกษา บุคลากรและประชาชนในชุมชน</t>
  </si>
  <si>
    <t xml:space="preserve">         พันธกิจที่ 1 พัฒนาระบบการศึกษาทางไกลและส่งเสริมการเรียนรู้ตลอดชีวิต โดยมุ่งผลิตบัณฑิตทุกระดับเพื่อตอบสนองต่อการพัฒนาประเทศ</t>
  </si>
  <si>
    <t xml:space="preserve">         - ประเด็นยุทธศาสตร์ที่ 3 ยกระดับคุณภาพการให้บริการการศึกษาสู่สากล</t>
  </si>
  <si>
    <t xml:space="preserve">              - ประเด็นยุทธศาสตร์ที่ 1 พัฒนาห้องสมุดและสารสนเทศให้มีคุณภาพ ทันสมัย มุ่งเน้นความพึงพอใจของผู้รับบริการ (C54)</t>
  </si>
  <si>
    <t xml:space="preserve">              - ประเด็นยุทธศาสตร์ที่ 4 เป็นแหล่งเรียนรู้ในระบบการศึกษาทางไกลที่เข้าถึงได้อย่างสะดวกและรวดเร็ว (C54)</t>
  </si>
  <si>
    <t xml:space="preserve">              - ประเด็นยุทธศาสตร์ที่ 5 พัฒนาทรัพยากรสารสนเทศให้หลากหลาย และพัฒนาคลังสารสนเทศดิจิทัลของมหาวิทยาลัย (C54)
</t>
  </si>
  <si>
    <t xml:space="preserve">              - ประเด็นยุทธศาสตร์ที่ 7 สร้างความร่วมมือกับพันธมิตรและเครือข่ายทั้งภายในและภายนอกมหาวิทยาลัย  (C54)
</t>
  </si>
  <si>
    <t xml:space="preserve">          - เป้าประสงค์ที่ 3.1 เพื่อให้มีระบบบริการการศึกษาและนักศึกษาที่เข้าถึงได้สะดวก รวดเร็วและระบบสนับสนุนนักศึกษาให้มีผลสัมฤทธิ์ทางการเรียนเพิ่มขึ้น </t>
  </si>
  <si>
    <t xml:space="preserve">               ประเด็นยุทธศาสตร์ที่ 1 </t>
  </si>
  <si>
    <t xml:space="preserve">              - เป้าประสงค์ที่ 1 ผู้รับบริการเข้าใช้บริการห้องสมุดจากช่องทางต่างๆ มากขึ้น
</t>
  </si>
  <si>
    <t xml:space="preserve">              - เป้าประสงค์ที่ 2 มีบริการห้องสมุดที่เป็นที่พึงพอใจแก่ผู้รับบริการ
</t>
  </si>
  <si>
    <t xml:space="preserve">              - เป้าประสงค์ที่ 3 มีวัฒนธรรมการให้บริการที่เน้นผู้รับบริการเป็นศูนย์กลาง
</t>
  </si>
  <si>
    <t xml:space="preserve">              ประเด็นยุทธศาสตร์ที่ 4</t>
  </si>
  <si>
    <t xml:space="preserve">              - เป้าประสงค์ที่ 1 พัฒนาแหล่งเรียนรู้ในระบบการศึกษาทางไกลที่เข้าถึงได้อย่างสะดวกและรวดเร็ว</t>
  </si>
  <si>
    <t xml:space="preserve">              ประเด็นยุทธศาสตร์ที่ 5 </t>
  </si>
  <si>
    <t xml:space="preserve">              - เป้าประสงค์ที่ 2 มีคลังสารสนเทศดิจิทัลของห้องสมุดในเครือข่ายคลังทรัพยากรการเรียนรู้ TCU Globe  
</t>
  </si>
  <si>
    <t xml:space="preserve">              ประเด็นยุทธศาสตร์ที่ 7</t>
  </si>
  <si>
    <t xml:space="preserve">              - เป้าประสงค์ที่ 1 สร้างความร่วมมือกับพันธมิตรและเครือข่ายเพื่อพัฒนา และขยายบริการห้องสมุดในระบบการศึกษาทางไกล
</t>
  </si>
  <si>
    <r>
      <t xml:space="preserve">     </t>
    </r>
    <r>
      <rPr>
        <b/>
        <sz val="14"/>
        <color indexed="8"/>
        <rFont val="TH Niramit AS"/>
      </rPr>
      <t xml:space="preserve"> พันธกิจ มสธ.  </t>
    </r>
  </si>
  <si>
    <t xml:space="preserve">              - พันธกิจที่ 2 จัดบริการห้องสมุดและสารสนเทศแก่นักศึกษาคณาจารย์ และ  บุคลากร ตลอดจนผู้เรียนในระบบการศึกษาทางไกล และกลุ่มเป้าหมายของมหาวิทยาลัย
              - พันธกิจที่ 3 สนับสนุนส่งเสริมการศึกษาค้นคว้าด้วยตนเองเพื่อการศึกษาค้นคว้า และวิจัยของคณาจารย์ บุคลากร นักศึกษาของมหาวิทยาลัยและประชาชนทั่วไป
              - พันธกิจที่ 4 จัดบริการสารสนเทศที่เกี่ยวข้องกับประวัติ พัฒนาการ และอัตลักษณ์ของมหาวิทยาลัย</t>
  </si>
  <si>
    <t xml:space="preserve">  1. ด้านการจัดการเรียนการสอน </t>
  </si>
  <si>
    <t xml:space="preserve">     ข้อที่  2)  เร่งค้นหาวิธีการ/ปรับปรุงระบบกลไกการเพิ่มผลสัมฤทธิ์ทางการศึกษาอย่างมีคุณภาพ และลดการออกกลางคันของนักศึกษาทุกคนให้คงอยู่กับมหาวิทยาลัยในทุกระดับ เช่น พัฒนา Application สำหรับอุปกรณ์พกพา (Mobile Device) เพื่อเพิ่มช่องทางการติดต่อสื่อสารระหว่างนักศึกษา สาขาวิชา และมหาวิทยาลัย  สำรวจความไม่พึงพอใจของนักศึกษา/ผู้รับบริการด้านอื่นๆ พร้อมนำผลการศึกษามาปรับปรุงกระบวนการให้บริการ เป็นต้น</t>
  </si>
  <si>
    <t xml:space="preserve">ระบุตัวชี้วัดประจำปีงปม. 2560 ที่เกี่ยวข้อง (ทั้งทางตรง / ทางอ้อม)  </t>
  </si>
  <si>
    <t>ตัวชี้วัดในแผนยุทธศาสตร์ มสธ. ระยะ 5 ปี</t>
  </si>
  <si>
    <t xml:space="preserve">        ตัวชี้วัดในแผนยุทธศาสตร์ ระยะ 5 ปี ของ สบ.</t>
  </si>
  <si>
    <r>
      <t xml:space="preserve">       </t>
    </r>
    <r>
      <rPr>
        <b/>
        <sz val="14"/>
        <rFont val="TH Niramit AS"/>
      </rPr>
      <t xml:space="preserve"> นโยบายที่เป็นจุดเน้นสำคัญสำหรับการพัฒนา  มสธ.</t>
    </r>
  </si>
  <si>
    <t xml:space="preserve">              - จำนวนผู้รับบริการห้องสมุดรวมทุกช่องทาง</t>
  </si>
  <si>
    <t xml:space="preserve">              - คะแนนเฉลี่ยความพึงพอใจการให้บริการตามภารกิจ บริการของหน่วยงาน (C54)</t>
  </si>
  <si>
    <t xml:space="preserve">              - ร้อยละจำนวนครั้งการประชุมที่มีวาระเกี่ยวกับการจัดบริการ ผู้รับบริการ และการจัดการข้อร้องเรียนต่อจำนวนครั้งการประชุมทั้งหมด</t>
  </si>
  <si>
    <t xml:space="preserve">              - ร้อยละจำนวนครั้งการประชุมที่มีวาระเกี่ยวกับการพัฒนาบริการ ผู้รับบริการ ความต้องการของผู้รับบริการข้อร้องเรียนเพื่อการบริการห้องสมุดที่มีคุณภาพ</t>
  </si>
  <si>
    <t xml:space="preserve">              - จำนวนแหล่งเรียนรู้ในระบบการศึกษาทางไกลที่เข้าถึงได้อย่างสะดวกและรวดเร็ว</t>
  </si>
  <si>
    <t xml:space="preserve">              - จำนวนประเภทสื่อเพื่อการประชาสัมพันธ์การให้บริการห้องสมุดในระบบการศึกษาทางไกล</t>
  </si>
  <si>
    <t xml:space="preserve">              - ร้อยละของทรัพยากรสารสนเทศใหม่ในทุกสาขาวิชาต่อจำนวนทรัพยากรสารสนเทศที่จัดหาใหม่ทั้งหมด</t>
  </si>
  <si>
    <t xml:space="preserve">               - จำนวนระเบียนสารสนเทศดิจิทัลทุกแหล่งรวมกัน (ต่อเนื่อง)
</t>
  </si>
  <si>
    <t xml:space="preserve">               - จำนวนเครือข่ายที่มีกิจกรรมความร่วมมือระหว่างกัน</t>
  </si>
  <si>
    <t xml:space="preserve">   ระบุข้อที่  .........................................-.............................................................</t>
  </si>
  <si>
    <t>ระบุตัวชี้วัดประจำปีงปม. 2560 ที่เกี่ยวข้อง (ทั้งทางตรง / ทางอ้อม)  ........................................-........................................</t>
  </si>
  <si>
    <t xml:space="preserve">              - คะแนนเฉลี่ยความพึงพอใจการให้บริการตามภารกิจบริการของหน่วยงาน  (C54) – Clone</t>
  </si>
  <si>
    <t xml:space="preserve">    ข้อที่ 25) ส่งเสริมการจัดกิจกรรมบริการวิชาการแก่สังคมในวันสถาปนาที่มุ่งเน้น "การให้บริการวิชาการ / วิชาชีพ ตลอดช่วงชีวิต"</t>
  </si>
  <si>
    <t xml:space="preserve">             - ร้อยละความสำเร็จของการดำเนินการตามมาตรการ/กิจกรรมใน Corporate Risk  (C48) Clone 
</t>
  </si>
  <si>
    <t xml:space="preserve">             - ระดับความสำเร็จของการสนับสนุนการดำเนินงานตามเกณฑ์รางวัลคุณภาพแห่งชาติ (Thailand Quality Award : TQA) (C49) Create
</t>
  </si>
  <si>
    <t xml:space="preserve">             - จำนวนโครงการ/หน่วยงานที่สนับสนุนการพัฒนาโครงสร้างการบริหารหน่วยงานของมหาวิทยาลัยที่สอดคล้องกับภารกิจปัจจุบัน และอนาคต  (C47) Create</t>
  </si>
  <si>
    <t xml:space="preserve">              - จำนวนกิจกรรมการจัดการความรู้ (KM) / กิจกรรมชุมชนนักปฏิบัติ หรือชุมชนแห่งการเรียนรู้(COP) ประจำปีงบประมาณ  (C50) Create</t>
  </si>
  <si>
    <t xml:space="preserve">              - ร้อยละของการเบิกจ่ายงบประมาณรายจ่ายลงทุนของเงินงบประมาณรายได้ของมหาวิทยาลัย  (C41)  Clone</t>
  </si>
  <si>
    <t xml:space="preserve">              - วางแผนการพัฒนาบุคลากรด้าน ICT ของมหาวิทยาลัยและส่งเสริมการจัดฝึกอบรมการใช้ ICT ให้แก่บุคลากรทุกระดับให้มีทักษะความรู้ที่เท่าทัน ความก้าวหน้าพร้อมปฎิบัติงานได้อย่างมีประสิทธิภาพ</t>
  </si>
  <si>
    <t xml:space="preserve">              - ร้อยละของบุคลากรสายสนับสนุนที่เลื่อนตำแหน่งความก้าวหน้าตามสายงานสูงขึ้น (C44) Clone ภายใต้ N ของหน่วยงาน
</t>
  </si>
  <si>
    <t xml:space="preserve">              - ร้อยละของจำนวนบุคลากรเข้าอบรม/บรรลุ STOU Culture ของมหาวิทยาลัย  (C52.1) Clone ภายใต้ N ของหน่วยงาน</t>
  </si>
  <si>
    <t xml:space="preserve">              - จำนวนโครงการที่ส่งเสริมการพัฒนา ปรับปรุง บำรุงรักษาภูมิทัศน์และอาคารสถานที่ให้เอื้อต่อการทำงานและการเรียนรู้  (C46) Create
</t>
  </si>
  <si>
    <t xml:space="preserve">              - ร้อยละจำนวนครั้งของการประชุมผู้บริหารสำนักที่มีวาระประชุมเกี่ยวกับกลยุทธ์ของสำนักและของมหาวิทยาลัย</t>
  </si>
  <si>
    <t xml:space="preserve">              - มีการถ่ายทอดตัวชี้วัดและเป้าหมายของระดับสำนักสู่ระดับบุคคล
</t>
  </si>
  <si>
    <t xml:space="preserve">              - ความสำเร็จของการพัฒนาและแก้ไขปัญหาที่เกี่ยวข้อง/นโยบายที่ได้รับมอบหมาย
</t>
  </si>
  <si>
    <t xml:space="preserve">              - จำนวนเรื่องที่ดำเนินการสำเร็จในการพัฒนาองค์กรตามแผนยุทธศาสตร์ของสำนัก</t>
  </si>
  <si>
    <t xml:space="preserve">              - จำนวนโครงการ/กิจกรรมที่สนับสนุนการพัฒนาโครงสร้างการบริหารจัดการของหน่วยงานที่สอดคล้องกับภารกิจปัจจุบันและอนาคต (C47)</t>
  </si>
  <si>
    <t xml:space="preserve">              - ระดับความสำเร็จของการจัด KM ของหน่วยงาน (C50) </t>
  </si>
  <si>
    <t xml:space="preserve">              - จำนวนโครงการพัฒนาระบบสารสนเทศเพื่อการบริหารจัดการที่ดีภายใน สบ.</t>
  </si>
  <si>
    <t xml:space="preserve">              - ร้อยละความสำเร็จของการดำเนินงานตามแผนพัฒนาบุคลากรของ สบ. (พิจารณาจากการดำเนินการโครงการในแผนพัฒนาบุคลากร)  ในปีงบประมาณ)</t>
  </si>
  <si>
    <t xml:space="preserve">              - ร้อยละของบุคลากรที่ผ่านการอบรม STOU Culture (C52.1)
</t>
  </si>
  <si>
    <t xml:space="preserve">              - จำนวนโครงการที่พัฒนา/ปรับปรุงคุณภาพกระบวนงานของสำนักบรรณสารสนเทศ (C49) Cerate </t>
  </si>
  <si>
    <t xml:space="preserve">              - ร้อยละความสำเร็จของการดำเนินการตามมาตรการ/กิจกรรมใน Corporate Risk (C48)</t>
  </si>
  <si>
    <t xml:space="preserve">              - ร้อยละของการเบิกจ่ายงบประมาณรายจ่ายลงทุนของเงินงบประมาณรายได้ของมหาวิทยาลัย (C41)</t>
  </si>
  <si>
    <t xml:space="preserve">              -ร้อยละของบุคลากรสายสนับสนุนที่เลื่อนตำแหน่งความก้าวหน้าตามสายงานสูงขึ้น (C44)
</t>
  </si>
  <si>
    <t xml:space="preserve">              -จำนวนโครงการ/กิจกรรมที่ส่งเสริมการพัฒนา ปรับปรุง ห้องสมุดให้เอื้อต่อการทำงานและการเรียนรู้
</t>
  </si>
  <si>
    <t xml:space="preserve">              -จำนวนโครงการที่ส่งเสริมมาตรการประหยัดพลังงาน และการสร้างสภาพแวดล้อมที่ดีในการทำงาน
</t>
  </si>
  <si>
    <t xml:space="preserve">             - จำนวนโครงการบริการวิชาการที่ทำให้เกิดประโยชน์ต่อชุมชน/สังคมและผู้ด้อยโอกาส (C7) Contribute
</t>
  </si>
  <si>
    <r>
      <t xml:space="preserve">         </t>
    </r>
    <r>
      <rPr>
        <b/>
        <sz val="14"/>
        <color theme="1"/>
        <rFont val="TH Niramit AS"/>
      </rPr>
      <t>ตัวชี้วัดในแผนยุทธศาสตร์ ระยะ 5 ปี ของ สบ.</t>
    </r>
  </si>
  <si>
    <t xml:space="preserve">ระบุตัวชี้วัดประจำปีงปม. 2560 ที่เกี่ยวข้อง (ทั้งทางตรง / ทางอ้อม) </t>
  </si>
  <si>
    <t xml:space="preserve">    ข้อที่ 26) ส่งเสริมความร่วมมือกับชุมชน / ท้องถิ่น โดยเฉพาะท้องถิ่นในเขตพื้นที่ศูนย์วิทยพัฒนา หรือท้องถิ่นของนักศึกษา มสธ. ที่มีความโดดเด่นทางวัฒนธรรม เพื่อศึกษา/พัฒนาสื่อสารสารสนเทศท้องถิ่น เพื่อการศึกษาและเผยแพร่ความรู้ด้านศิลปะและวัฒนธรรม ตลอดจนเข้าไปยกระดับผลงานดังกล่าวให้ได้รับการยกย่องเชิดชูทั้งในระดับชาติและนานาชาติ</t>
  </si>
  <si>
    <t xml:space="preserve">             - จำนวนโครงการบริการวิชาการที่ทำให้เกิดประโยชน์ต่อชุมชน สังคม และผู้ด้อยโอกาส (C7)
</t>
  </si>
  <si>
    <t xml:space="preserve">              - จำนวนโครงการ/กิจกรรมทำนุบำรุงศิลปวัฒนธรรมและภูมิปัญญาท้องถิ่นที่เกิดประโยชน์และสร้างคุณค่าต่อชุมชนภายใน/ภายนอก (C9)</t>
  </si>
  <si>
    <t xml:space="preserve">              - ร้อยละความพึงพอใจของนักศึกษาและประชาชนที่เข้าร่วมโครงการ/กิจกรรมทำนุบำรุงศิลปวัฒนธรรมและภูมิปัญญาท้องถิ่น (C26)</t>
  </si>
  <si>
    <t xml:space="preserve">             - จำนวนประเภทสื่อที่พัฒนาเพื่อการอนุรักษ์ ศิลปวัฒนธรรมและภูมิปัญญาท้องถิ่นสู่สาธารณะ (C9)</t>
  </si>
  <si>
    <t xml:space="preserve">              -  จำนวนโครงการ/กิจกรรมการทำนุบำรุงศิลปวัฒนธรรมและภูมิปัญญาท้องถิ่นที่เกิดประโยชน์และสร้างคุณค่าต่อชุมชนภายใน/ภายนอก (C9) Contribute</t>
  </si>
  <si>
    <t xml:space="preserve">              - ร้อยละความสำเร็จของการจัดกิจกรรมส่งเสริมการใช้ห้องสมุด</t>
  </si>
  <si>
    <r>
      <t xml:space="preserve">       </t>
    </r>
    <r>
      <rPr>
        <b/>
        <sz val="14"/>
        <rFont val="TH Niramit AS"/>
      </rPr>
      <t xml:space="preserve"> นโยบายที่เป็นจุดเน้นสำคัญสำหรับการพัฒนา  มสธ.  -</t>
    </r>
  </si>
  <si>
    <t>ระบุตัวชี้วัดประจำปีงปม. 2560 ที่เกี่ยวข้อง (ทั้งทางตรง / ทางอ้อม)  -</t>
  </si>
  <si>
    <t xml:space="preserve">      - ข้อที่ 36) เร่งปรับปรุง/พัฒนาระบบสารสนเทศงานทะเบียนและบริการการศึกษาให้ใช้งานได้จริงในทุกระบบครบ 100% ตลอดจนระบบสารสนเทศสำคัญอื่นๆ ตลอดจนระบบสารสนเทศสำคัญอื่นๆ โดยเฉพาะสารสนเทศเพื่อประกอบการตัดสินใจ (MIS และ DSS) ให้เห็นผลโดยไวทันต่อการแข่งขัน และใช้แก้ไขปัญหา / วางยุทธศาสตร์ได้อย่างถูกต้อง แม่นยำ</t>
  </si>
  <si>
    <t xml:space="preserve">              - เป้าประสงค์ที่ 1 มีทรัพยากรสารสนเทศให้บริการที่ทันสมัย สอดคล้องกับความต้องการของผู้รับบริการและสนับสนุนภารกิจของ
มหาวิทยาลัย (ทรัพยากรสารสนเทศ หมายถึง หนังสือ หนังสืออิเล็กทรอนิกส์ วิทยานิพนธ์ และการศึกษาค้นคว้าอิสระ ของ มสธ. วารสาร สื่อโสตทัศน์)
</t>
  </si>
  <si>
    <t xml:space="preserve">              - เป้าประสงค์ที่ 1 มีทรัพยากรสารสนเทศให้บริการที่ทันสมัย สอดคล้องกับความต้องการของผู้รับบริการและสนับสนุนภารกิจของมหาวิทยาลัย 
(ทรัพยากรสารสนเทศ หมายถึง หนังสือ หนังสืออิเล็กทรอนิกส์ วิทยานิพนธ์ และการศึกษาค้นคว้าอิสระ ของ มสธ. วารสาร สื่อโสตทัศน์)
</t>
  </si>
  <si>
    <t xml:space="preserve">ระบุผลผลิต  พ 1.1.7 </t>
  </si>
  <si>
    <t xml:space="preserve">     1.1 การบูรณาการสารสนเทศเพื่อการบริหารและการปฏิบัติงานไม่สามารถเชื่อมโยงกันเป็นระบบ ส่วนใหญ่ยังอยู่ที่ ฝ่าย/ศูนย์/หน่วยและงาน ที่รับผิดชอบของข้อมูลกันเป็นระบบส่วนใหญ่</t>
  </si>
  <si>
    <t xml:space="preserve">     1.2 การบรรลุค่าเป้าหมายร้อยละของจำนวนระเบียนสารสนเทศดิจิทัล เป็นความเสี่ยงที่ขึ้นอยู่กับปัจจัยภายนอกสำนัก ได้แก่ การนำส่งข้อมูลวิทยานิพนธ์บัณฑิตศึกษา และการศึกษาค้นคว้าอิสระของสำนักบัณฑิตศึกษาให้ห้องสมุดเพื่อดำเนินงาน</t>
  </si>
  <si>
    <t xml:space="preserve"> 2. มาตรการ / กิจกรรมป้องกันความเสี่ยง  คือ </t>
  </si>
  <si>
    <t xml:space="preserve">        2.1 กำหนดให้สำนักงานเลขานุการเป็นหน่วยงานกลางรวบรวม บูรณาการข้อมูลสารสนเทศ เพื่อร่วมกับศูนย์เทคโนโลยีบรรณสารสนเทศ ออกแบบ พัฒนาระบบสารสนเทศเพื่อการบริหารและการปฏิบัติงานทั้งหมดของสำนักบรรณสารสนเทศ</t>
  </si>
  <si>
    <r>
      <rPr>
        <sz val="14"/>
        <color indexed="12"/>
        <rFont val="Wingdings"/>
        <charset val="2"/>
      </rPr>
      <t>§</t>
    </r>
    <r>
      <rPr>
        <sz val="14"/>
        <color indexed="12"/>
        <rFont val="TH Niramit AS"/>
      </rPr>
      <t xml:space="preserve"> </t>
    </r>
    <r>
      <rPr>
        <b/>
        <sz val="14"/>
        <color indexed="12"/>
        <rFont val="TH Niramit AS"/>
      </rPr>
      <t>ความเสี่ยงต่อการบรรลุผลสัมฤทธิ์ของผลผลิตและมาตรการป้องกันความเสี่ยง</t>
    </r>
  </si>
  <si>
    <r>
      <rPr>
        <b/>
        <sz val="14"/>
        <rFont val="TH Niramit AS"/>
      </rPr>
      <t xml:space="preserve"> 1. ปัจจัยเสี่ยงของผลผลิตที่อาจส่งผลให้การดำเนินงานไม่บรรลุผล </t>
    </r>
    <r>
      <rPr>
        <sz val="14"/>
        <rFont val="TH Niramit AS"/>
      </rPr>
      <t>คือ</t>
    </r>
  </si>
  <si>
    <r>
      <rPr>
        <b/>
        <sz val="14"/>
        <rFont val="TH Niramit AS"/>
      </rPr>
      <t xml:space="preserve"> 3. เชื่อมโยงกับระบบความเสี่ยงของ มสธ.</t>
    </r>
    <r>
      <rPr>
        <sz val="14"/>
        <rFont val="TH Niramit AS"/>
      </rPr>
      <t xml:space="preserve"> คือ  ระบบที่ 11</t>
    </r>
  </si>
  <si>
    <t xml:space="preserve">    2.2  ประสาน ทำความตกลงร่วมกับสำนักบัณฑิตศึกษาเรื่อง การนำส่งตัวเล่มและไฟล์วิทยานิพนธ์บัณฑิตศึกษาและการศึกษาค้นคว้าอิสระให้กับห้องสมุดตรงตามกำหนดเวลาและครบถ้วนตามจำนวนที่ได้กำหนดไว้ร่วมกัน</t>
  </si>
  <si>
    <t xml:space="preserve">          1) การเบิกค่าใช้จ่ายศูนย์บริการการศึกษาเฉพาะกิจ มุม มสธ. (81 แห่ง) ของจำนวน มุม มสธ. 95 แห่ง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</si>
</sst>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0_ ;\-0\ "/>
    <numFmt numFmtId="189" formatCode="0.00_ ;\-0.00\ "/>
    <numFmt numFmtId="190" formatCode="#,##0_ ;\-#,##0\ "/>
    <numFmt numFmtId="191" formatCode="0;[Red]0"/>
    <numFmt numFmtId="192" formatCode="#,##0;[Red]#,##0"/>
    <numFmt numFmtId="193" formatCode="0.00;[Red]0.00"/>
  </numFmts>
  <fonts count="118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2"/>
      <color indexed="12"/>
      <name val="AngsanaUPC"/>
      <family val="1"/>
      <charset val="22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3"/>
      <name val="Wingdings"/>
      <charset val="2"/>
    </font>
    <font>
      <b/>
      <sz val="14"/>
      <name val="TH Niramit AS"/>
    </font>
    <font>
      <sz val="14"/>
      <name val="TH Niramit AS"/>
    </font>
    <font>
      <b/>
      <sz val="14"/>
      <name val="Wingdings"/>
      <charset val="2"/>
    </font>
    <font>
      <sz val="14"/>
      <color indexed="8"/>
      <name val="TH Niramit AS"/>
    </font>
    <font>
      <b/>
      <sz val="14"/>
      <color indexed="8"/>
      <name val="TH Niramit AS"/>
    </font>
    <font>
      <b/>
      <sz val="16"/>
      <color indexed="8"/>
      <name val="TH Niramit AS"/>
    </font>
    <font>
      <sz val="12.5"/>
      <name val="TH Niramit AS"/>
    </font>
    <font>
      <b/>
      <sz val="16"/>
      <name val="TH Niramit AS"/>
    </font>
    <font>
      <sz val="12.5"/>
      <color indexed="8"/>
      <name val="TH Niramit AS"/>
    </font>
    <font>
      <sz val="16"/>
      <color indexed="8"/>
      <name val="TH Niramit AS"/>
    </font>
    <font>
      <b/>
      <sz val="12.5"/>
      <name val="TH Niramit AS"/>
    </font>
    <font>
      <b/>
      <sz val="12.5"/>
      <color indexed="8"/>
      <name val="TH Niramit AS"/>
    </font>
    <font>
      <u/>
      <sz val="12.5"/>
      <color indexed="8"/>
      <name val="TH Niramit AS"/>
    </font>
    <font>
      <sz val="20"/>
      <name val="TH Niramit AS"/>
    </font>
    <font>
      <b/>
      <sz val="13"/>
      <name val="TH Niramit AS"/>
    </font>
    <font>
      <sz val="13"/>
      <name val="TH Niramit AS"/>
    </font>
    <font>
      <b/>
      <u/>
      <sz val="13"/>
      <name val="TH Niramit AS"/>
    </font>
    <font>
      <sz val="16"/>
      <name val="TH Niramit AS"/>
    </font>
    <font>
      <i/>
      <sz val="12.5"/>
      <name val="TH Niramit AS"/>
    </font>
    <font>
      <b/>
      <i/>
      <sz val="12.5"/>
      <name val="TH Niramit AS"/>
    </font>
    <font>
      <b/>
      <sz val="12.5"/>
      <color indexed="12"/>
      <name val="TH Niramit AS"/>
    </font>
    <font>
      <sz val="12.5"/>
      <color indexed="12"/>
      <name val="TH Niramit AS"/>
    </font>
    <font>
      <sz val="12.5"/>
      <color indexed="12"/>
      <name val="Wingdings"/>
      <charset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</font>
    <font>
      <sz val="14"/>
      <color theme="1"/>
      <name val="TH Niramit AS"/>
    </font>
    <font>
      <b/>
      <sz val="12.5"/>
      <color rgb="FF0000CC"/>
      <name val="TH Niramit AS"/>
    </font>
    <font>
      <b/>
      <sz val="12.5"/>
      <color rgb="FF0000FF"/>
      <name val="TH Niramit AS"/>
    </font>
    <font>
      <sz val="12.5"/>
      <color rgb="FF0000CC"/>
      <name val="TH Niramit AS"/>
    </font>
    <font>
      <b/>
      <u/>
      <sz val="13"/>
      <color theme="0"/>
      <name val="TH Niramit AS"/>
    </font>
    <font>
      <b/>
      <sz val="15"/>
      <color theme="0"/>
      <name val="TH Niramit AS"/>
    </font>
    <font>
      <sz val="12.5"/>
      <color rgb="FF0000FF"/>
      <name val="TH Niramit AS"/>
    </font>
    <font>
      <i/>
      <sz val="12.5"/>
      <color rgb="FF0000CC"/>
      <name val="TH Niramit AS"/>
    </font>
    <font>
      <b/>
      <u/>
      <sz val="20"/>
      <color theme="0"/>
      <name val="TH Niramit AS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3"/>
      <color rgb="FFFF0000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  <font>
      <sz val="13"/>
      <color rgb="FF0000FF"/>
      <name val="TH SarabunPSK"/>
      <family val="2"/>
    </font>
    <font>
      <sz val="13"/>
      <name val="TH SarabunPSK"/>
      <family val="2"/>
    </font>
    <font>
      <b/>
      <sz val="12.5"/>
      <color rgb="FF002060"/>
      <name val="TH Niramit AS"/>
    </font>
    <font>
      <b/>
      <sz val="12.5"/>
      <color theme="1"/>
      <name val="TH Niramit AS"/>
    </font>
    <font>
      <b/>
      <sz val="12.5"/>
      <color rgb="FFFF0000"/>
      <name val="TH Niramit AS"/>
    </font>
    <font>
      <sz val="12.5"/>
      <color rgb="FFFF0000"/>
      <name val="TH Niramit AS"/>
    </font>
    <font>
      <sz val="12.5"/>
      <color theme="4" tint="-0.249977111117893"/>
      <name val="TH Niramit AS"/>
    </font>
    <font>
      <b/>
      <sz val="12.5"/>
      <color theme="4" tint="-0.249977111117893"/>
      <name val="TH Niramit AS"/>
    </font>
    <font>
      <sz val="12.5"/>
      <color theme="9" tint="-0.499984740745262"/>
      <name val="TH Niramit AS"/>
    </font>
    <font>
      <i/>
      <sz val="12.5"/>
      <color theme="9" tint="-0.499984740745262"/>
      <name val="TH Niramit AS"/>
    </font>
    <font>
      <sz val="12.5"/>
      <color theme="1"/>
      <name val="TH Niramit AS"/>
    </font>
    <font>
      <b/>
      <u/>
      <sz val="12.5"/>
      <color theme="0"/>
      <name val="TH Niramit AS"/>
    </font>
    <font>
      <b/>
      <u/>
      <sz val="12.5"/>
      <name val="TH Niramit AS"/>
    </font>
    <font>
      <b/>
      <sz val="12.5"/>
      <color theme="0"/>
      <name val="TH Niramit AS"/>
    </font>
    <font>
      <i/>
      <sz val="13"/>
      <name val="TH SarabunPSK"/>
      <family val="2"/>
    </font>
    <font>
      <sz val="13"/>
      <color rgb="FF6600CC"/>
      <name val="TH SarabunPSK"/>
      <family val="2"/>
    </font>
    <font>
      <sz val="11"/>
      <color indexed="10"/>
      <name val="Angsana New"/>
      <family val="1"/>
    </font>
    <font>
      <b/>
      <u/>
      <sz val="12.5"/>
      <color indexed="8"/>
      <name val="TH SarabunPSK"/>
      <family val="2"/>
    </font>
    <font>
      <u/>
      <sz val="13"/>
      <name val="TH SarabunPSK"/>
      <family val="2"/>
    </font>
    <font>
      <b/>
      <sz val="13"/>
      <color rgb="FF0000FF"/>
      <name val="TH SarabunPSK"/>
      <family val="2"/>
    </font>
    <font>
      <i/>
      <sz val="13"/>
      <color theme="1"/>
      <name val="TH SarabunPSK"/>
      <family val="2"/>
    </font>
    <font>
      <sz val="13"/>
      <color theme="1"/>
      <name val="TH Niramit AS"/>
    </font>
    <font>
      <b/>
      <sz val="13"/>
      <color theme="1"/>
      <name val="TH Niramit AS"/>
    </font>
    <font>
      <sz val="13"/>
      <color rgb="FFFF0000"/>
      <name val="TH Niramit AS"/>
    </font>
    <font>
      <b/>
      <sz val="13"/>
      <color rgb="FFFF0000"/>
      <name val="TH Niramit AS"/>
    </font>
    <font>
      <sz val="13"/>
      <color rgb="FF0000FF"/>
      <name val="TH Niramit AS"/>
    </font>
    <font>
      <sz val="13"/>
      <color rgb="FF7030A0"/>
      <name val="TH Niramit AS"/>
    </font>
    <font>
      <i/>
      <sz val="13"/>
      <name val="TH Niramit AS"/>
    </font>
    <font>
      <sz val="13"/>
      <color rgb="FF6600CC"/>
      <name val="TH Niramit AS"/>
    </font>
    <font>
      <i/>
      <sz val="13"/>
      <color rgb="FF6600CC"/>
      <name val="TH Niramit AS"/>
    </font>
    <font>
      <sz val="13"/>
      <color theme="6" tint="-0.499984740745262"/>
      <name val="TH Niramit AS"/>
    </font>
    <font>
      <i/>
      <sz val="13"/>
      <color theme="6" tint="-0.499984740745262"/>
      <name val="TH Niramit AS"/>
    </font>
    <font>
      <sz val="13"/>
      <color rgb="FF0000CC"/>
      <name val="TH Niramit AS"/>
    </font>
    <font>
      <i/>
      <sz val="13"/>
      <color rgb="FF0000FF"/>
      <name val="TH Niramit AS"/>
    </font>
    <font>
      <sz val="13"/>
      <color indexed="8"/>
      <name val="TH Niramit AS"/>
    </font>
    <font>
      <b/>
      <sz val="13"/>
      <color rgb="FF0000CC"/>
      <name val="TH Niramit AS"/>
    </font>
    <font>
      <b/>
      <sz val="13"/>
      <color indexed="8"/>
      <name val="TH Niramit AS"/>
    </font>
    <font>
      <u/>
      <sz val="13"/>
      <name val="TH Niramit AS"/>
    </font>
    <font>
      <b/>
      <sz val="13"/>
      <color rgb="FF002060"/>
      <name val="TH Niramit AS"/>
    </font>
    <font>
      <u/>
      <sz val="13"/>
      <color indexed="8"/>
      <name val="TH Niramit AS"/>
    </font>
    <font>
      <sz val="13"/>
      <color indexed="12"/>
      <name val="TH Niramit AS"/>
    </font>
    <font>
      <b/>
      <sz val="13"/>
      <color indexed="12"/>
      <name val="TH Niramit AS"/>
    </font>
    <font>
      <b/>
      <sz val="13"/>
      <color rgb="FF0000FF"/>
      <name val="TH Niramit AS"/>
    </font>
    <font>
      <b/>
      <sz val="13"/>
      <color theme="0"/>
      <name val="TH Niramit AS"/>
    </font>
    <font>
      <sz val="13"/>
      <color rgb="FF000000"/>
      <name val="TH Niramit AS"/>
    </font>
    <font>
      <sz val="13"/>
      <color theme="7" tint="-0.249977111117893"/>
      <name val="TH Niramit AS"/>
    </font>
    <font>
      <b/>
      <sz val="13"/>
      <color theme="7" tint="-0.249977111117893"/>
      <name val="TH Niramit AS"/>
    </font>
    <font>
      <b/>
      <sz val="13"/>
      <color rgb="FF7030A0"/>
      <name val="TH Niramit AS"/>
    </font>
    <font>
      <b/>
      <sz val="12.5"/>
      <color theme="8" tint="-0.499984740745262"/>
      <name val="TH Niramit AS"/>
    </font>
    <font>
      <sz val="11"/>
      <color theme="1"/>
      <name val="TH Niramit AS"/>
    </font>
    <font>
      <sz val="12.5"/>
      <color rgb="FF6600CC"/>
      <name val="TH Niramit A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.5"/>
      <name val="TH NiramitIT๙"/>
    </font>
    <font>
      <b/>
      <sz val="12.5"/>
      <color rgb="FF0000CC"/>
      <name val="TH NiramitIT๙"/>
    </font>
    <font>
      <b/>
      <sz val="12.5"/>
      <color indexed="8"/>
      <name val="TH NiramitIT๙"/>
    </font>
    <font>
      <sz val="12.5"/>
      <color indexed="8"/>
      <name val="TH NiramitIT๙"/>
    </font>
    <font>
      <sz val="14"/>
      <color theme="1"/>
      <name val="TH SarabunPSK"/>
      <family val="2"/>
    </font>
    <font>
      <sz val="13"/>
      <color theme="0" tint="-0.249977111117893"/>
      <name val="TH Niramit AS"/>
    </font>
    <font>
      <sz val="12"/>
      <color indexed="8"/>
      <name val="TH Niramit AS"/>
    </font>
    <font>
      <b/>
      <sz val="13"/>
      <color theme="1"/>
      <name val="Browallia New"/>
      <family val="2"/>
    </font>
    <font>
      <b/>
      <sz val="13"/>
      <color indexed="8"/>
      <name val="Symbol"/>
      <family val="1"/>
      <charset val="2"/>
    </font>
    <font>
      <b/>
      <sz val="13"/>
      <color indexed="8"/>
      <name val="Browallia New"/>
      <family val="2"/>
    </font>
    <font>
      <b/>
      <sz val="14"/>
      <color theme="1"/>
      <name val="TH Niramit AS"/>
    </font>
    <font>
      <sz val="14"/>
      <color rgb="FF0000CC"/>
      <name val="TH Niramit AS"/>
    </font>
    <font>
      <sz val="14"/>
      <color indexed="12"/>
      <name val="Wingdings"/>
      <charset val="2"/>
    </font>
    <font>
      <sz val="14"/>
      <color indexed="12"/>
      <name val="TH Niramit AS"/>
    </font>
    <font>
      <b/>
      <sz val="14"/>
      <color indexed="12"/>
      <name val="TH Niramit AS"/>
    </font>
    <font>
      <u/>
      <sz val="14"/>
      <color indexed="8"/>
      <name val="TH Niramit AS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double">
        <color indexed="64"/>
      </right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theme="1"/>
      </left>
      <right style="double">
        <color indexed="64"/>
      </right>
      <top/>
      <bottom/>
      <diagonal/>
    </border>
    <border>
      <left style="thin">
        <color theme="1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double">
        <color indexed="64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double">
        <color indexed="64"/>
      </right>
      <top/>
      <bottom style="hair">
        <color indexed="64"/>
      </bottom>
      <diagonal/>
    </border>
    <border>
      <left style="thin">
        <color theme="1"/>
      </left>
      <right style="double">
        <color indexed="64"/>
      </right>
      <top style="hair">
        <color theme="1"/>
      </top>
      <bottom/>
      <diagonal/>
    </border>
    <border>
      <left style="thin">
        <color theme="1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double">
        <color indexed="64"/>
      </right>
      <top style="hair">
        <color indexed="64"/>
      </top>
      <bottom/>
      <diagonal/>
    </border>
    <border>
      <left style="thin">
        <color theme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</borders>
  <cellStyleXfs count="24">
    <xf numFmtId="0" fontId="0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33" fillId="0" borderId="0"/>
    <xf numFmtId="0" fontId="32" fillId="0" borderId="0"/>
    <xf numFmtId="0" fontId="34" fillId="0" borderId="0"/>
    <xf numFmtId="0" fontId="4" fillId="0" borderId="0"/>
    <xf numFmtId="0" fontId="5" fillId="0" borderId="1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729">
    <xf numFmtId="0" fontId="0" fillId="0" borderId="0" xfId="0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Border="1"/>
    <xf numFmtId="0" fontId="9" fillId="0" borderId="0" xfId="0" applyFont="1" applyAlignment="1">
      <alignment horizontal="centerContinuous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Border="1" applyAlignment="1">
      <alignment vertical="top"/>
    </xf>
    <xf numFmtId="0" fontId="9" fillId="0" borderId="2" xfId="0" applyFont="1" applyBorder="1" applyAlignment="1"/>
    <xf numFmtId="0" fontId="10" fillId="0" borderId="0" xfId="0" applyFont="1" applyBorder="1" applyAlignment="1"/>
    <xf numFmtId="0" fontId="35" fillId="0" borderId="3" xfId="0" applyFont="1" applyBorder="1" applyAlignment="1">
      <alignment vertical="center"/>
    </xf>
    <xf numFmtId="0" fontId="35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Border="1" applyAlignment="1">
      <alignment vertical="top"/>
    </xf>
    <xf numFmtId="0" fontId="35" fillId="0" borderId="3" xfId="0" applyFont="1" applyFill="1" applyBorder="1" applyAlignment="1">
      <alignment horizontal="left" indent="1"/>
    </xf>
    <xf numFmtId="0" fontId="10" fillId="0" borderId="3" xfId="0" applyFont="1" applyBorder="1" applyAlignment="1"/>
    <xf numFmtId="0" fontId="10" fillId="0" borderId="0" xfId="0" applyFont="1"/>
    <xf numFmtId="0" fontId="9" fillId="0" borderId="0" xfId="0" applyFont="1" applyBorder="1" applyAlignment="1">
      <alignment horizontal="left" vertical="top" wrapText="1"/>
    </xf>
    <xf numFmtId="0" fontId="9" fillId="0" borderId="3" xfId="0" applyFont="1" applyBorder="1" applyAlignment="1">
      <alignment wrapText="1"/>
    </xf>
    <xf numFmtId="0" fontId="35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5" fillId="0" borderId="0" xfId="12" applyFont="1" applyBorder="1" applyAlignment="1">
      <alignment horizontal="right"/>
    </xf>
    <xf numFmtId="0" fontId="15" fillId="0" borderId="0" xfId="12" applyFont="1"/>
    <xf numFmtId="0" fontId="15" fillId="0" borderId="0" xfId="12" applyFont="1" applyAlignment="1">
      <alignment horizontal="center"/>
    </xf>
    <xf numFmtId="0" fontId="15" fillId="0" borderId="0" xfId="12" applyFont="1" applyFill="1"/>
    <xf numFmtId="0" fontId="15" fillId="0" borderId="0" xfId="12" applyFont="1" applyFill="1" applyAlignment="1"/>
    <xf numFmtId="0" fontId="15" fillId="0" borderId="0" xfId="12" applyFont="1" applyBorder="1"/>
    <xf numFmtId="0" fontId="17" fillId="0" borderId="0" xfId="12" applyFont="1" applyBorder="1"/>
    <xf numFmtId="0" fontId="18" fillId="0" borderId="0" xfId="12" applyFont="1" applyBorder="1"/>
    <xf numFmtId="0" fontId="19" fillId="0" borderId="4" xfId="12" applyFont="1" applyBorder="1" applyAlignment="1">
      <alignment horizontal="center" vertical="center"/>
    </xf>
    <xf numFmtId="0" fontId="19" fillId="0" borderId="2" xfId="12" applyFont="1" applyBorder="1" applyAlignment="1">
      <alignment horizontal="centerContinuous" vertical="center"/>
    </xf>
    <xf numFmtId="0" fontId="19" fillId="0" borderId="2" xfId="12" applyFont="1" applyBorder="1" applyAlignment="1">
      <alignment horizontal="centerContinuous"/>
    </xf>
    <xf numFmtId="0" fontId="19" fillId="0" borderId="5" xfId="12" applyFont="1" applyBorder="1" applyAlignment="1">
      <alignment horizontal="centerContinuous"/>
    </xf>
    <xf numFmtId="0" fontId="19" fillId="0" borderId="0" xfId="12" applyFont="1" applyBorder="1" applyAlignment="1">
      <alignment horizontal="center"/>
    </xf>
    <xf numFmtId="0" fontId="19" fillId="0" borderId="3" xfId="12" applyFont="1" applyBorder="1" applyAlignment="1">
      <alignment horizontal="center" vertical="center"/>
    </xf>
    <xf numFmtId="0" fontId="19" fillId="0" borderId="3" xfId="12" applyFont="1" applyBorder="1" applyAlignment="1">
      <alignment horizontal="center" vertical="top"/>
    </xf>
    <xf numFmtId="0" fontId="19" fillId="0" borderId="6" xfId="12" applyFont="1" applyBorder="1" applyAlignment="1">
      <alignment horizontal="center" vertical="center"/>
    </xf>
    <xf numFmtId="0" fontId="19" fillId="0" borderId="7" xfId="12" applyFont="1" applyBorder="1" applyAlignment="1">
      <alignment horizontal="centerContinuous" vertical="center"/>
    </xf>
    <xf numFmtId="0" fontId="19" fillId="0" borderId="8" xfId="12" applyFont="1" applyBorder="1" applyAlignment="1">
      <alignment horizontal="center" vertical="center"/>
    </xf>
    <xf numFmtId="0" fontId="19" fillId="0" borderId="8" xfId="12" applyFont="1" applyBorder="1" applyAlignment="1">
      <alignment horizontal="center" vertical="top"/>
    </xf>
    <xf numFmtId="0" fontId="19" fillId="0" borderId="8" xfId="12" applyFont="1" applyBorder="1" applyAlignment="1">
      <alignment horizontal="center"/>
    </xf>
    <xf numFmtId="0" fontId="19" fillId="0" borderId="9" xfId="12" applyFont="1" applyBorder="1" applyAlignment="1">
      <alignment horizontal="center"/>
    </xf>
    <xf numFmtId="0" fontId="19" fillId="0" borderId="10" xfId="12" applyFont="1" applyFill="1" applyBorder="1" applyAlignment="1">
      <alignment horizontal="center"/>
    </xf>
    <xf numFmtId="0" fontId="19" fillId="0" borderId="8" xfId="12" applyFont="1" applyFill="1" applyBorder="1" applyAlignment="1">
      <alignment horizontal="center"/>
    </xf>
    <xf numFmtId="0" fontId="19" fillId="0" borderId="0" xfId="12" applyFont="1" applyBorder="1"/>
    <xf numFmtId="0" fontId="19" fillId="0" borderId="11" xfId="12" applyFont="1" applyBorder="1" applyAlignment="1">
      <alignment horizontal="right" vertical="center"/>
    </xf>
    <xf numFmtId="0" fontId="36" fillId="0" borderId="11" xfId="12" applyFont="1" applyBorder="1" applyAlignment="1">
      <alignment horizontal="centerContinuous" vertical="top"/>
    </xf>
    <xf numFmtId="0" fontId="19" fillId="0" borderId="11" xfId="12" applyFont="1" applyBorder="1" applyAlignment="1">
      <alignment horizontal="centerContinuous" vertical="top"/>
    </xf>
    <xf numFmtId="0" fontId="19" fillId="0" borderId="12" xfId="12" applyFont="1" applyBorder="1" applyAlignment="1">
      <alignment horizontal="centerContinuous" vertical="top"/>
    </xf>
    <xf numFmtId="187" fontId="20" fillId="0" borderId="13" xfId="12" applyNumberFormat="1" applyFont="1" applyBorder="1" applyAlignment="1">
      <alignment horizontal="center" vertical="center"/>
    </xf>
    <xf numFmtId="187" fontId="20" fillId="0" borderId="11" xfId="12" applyNumberFormat="1" applyFont="1" applyBorder="1" applyAlignment="1">
      <alignment horizontal="center" vertical="center"/>
    </xf>
    <xf numFmtId="187" fontId="20" fillId="0" borderId="14" xfId="12" applyNumberFormat="1" applyFont="1" applyBorder="1" applyAlignment="1">
      <alignment horizontal="center" vertical="center"/>
    </xf>
    <xf numFmtId="187" fontId="20" fillId="0" borderId="15" xfId="12" applyNumberFormat="1" applyFont="1" applyBorder="1" applyAlignment="1">
      <alignment horizontal="center" vertical="center"/>
    </xf>
    <xf numFmtId="0" fontId="15" fillId="0" borderId="17" xfId="12" applyFont="1" applyBorder="1" applyAlignment="1">
      <alignment horizontal="right" vertical="center"/>
    </xf>
    <xf numFmtId="0" fontId="20" fillId="0" borderId="17" xfId="12" applyFont="1" applyFill="1" applyBorder="1" applyAlignment="1">
      <alignment horizontal="center" vertical="center"/>
    </xf>
    <xf numFmtId="0" fontId="20" fillId="0" borderId="24" xfId="12" applyFont="1" applyFill="1" applyBorder="1" applyAlignment="1">
      <alignment horizontal="center" vertical="center"/>
    </xf>
    <xf numFmtId="187" fontId="20" fillId="0" borderId="28" xfId="12" applyNumberFormat="1" applyFont="1" applyFill="1" applyBorder="1" applyAlignment="1"/>
    <xf numFmtId="187" fontId="20" fillId="0" borderId="24" xfId="12" applyNumberFormat="1" applyFont="1" applyFill="1" applyBorder="1" applyAlignment="1"/>
    <xf numFmtId="0" fontId="17" fillId="0" borderId="0" xfId="12" applyFont="1" applyFill="1" applyBorder="1"/>
    <xf numFmtId="0" fontId="20" fillId="0" borderId="29" xfId="12" applyFont="1" applyFill="1" applyBorder="1" applyAlignment="1">
      <alignment horizontal="center" vertical="center"/>
    </xf>
    <xf numFmtId="0" fontId="15" fillId="0" borderId="24" xfId="12" applyFont="1" applyBorder="1" applyAlignment="1">
      <alignment horizontal="right" vertical="center"/>
    </xf>
    <xf numFmtId="0" fontId="17" fillId="0" borderId="17" xfId="12" applyFont="1" applyFill="1" applyBorder="1" applyAlignment="1"/>
    <xf numFmtId="0" fontId="15" fillId="0" borderId="24" xfId="0" applyFont="1" applyBorder="1" applyAlignment="1">
      <alignment horizontal="left" indent="1"/>
    </xf>
    <xf numFmtId="43" fontId="20" fillId="0" borderId="26" xfId="19" applyFont="1" applyFill="1" applyBorder="1" applyAlignment="1">
      <alignment horizontal="center" vertical="center"/>
    </xf>
    <xf numFmtId="43" fontId="20" fillId="0" borderId="24" xfId="19" applyFont="1" applyFill="1" applyBorder="1" applyAlignment="1">
      <alignment horizontal="center" vertical="center"/>
    </xf>
    <xf numFmtId="0" fontId="17" fillId="0" borderId="24" xfId="12" applyFont="1" applyFill="1" applyBorder="1"/>
    <xf numFmtId="0" fontId="17" fillId="0" borderId="27" xfId="12" applyFont="1" applyFill="1" applyBorder="1"/>
    <xf numFmtId="0" fontId="20" fillId="0" borderId="24" xfId="12" applyFont="1" applyFill="1" applyBorder="1" applyAlignment="1"/>
    <xf numFmtId="0" fontId="15" fillId="0" borderId="24" xfId="21" applyFont="1" applyBorder="1"/>
    <xf numFmtId="0" fontId="36" fillId="0" borderId="24" xfId="21" applyFont="1" applyFill="1" applyBorder="1"/>
    <xf numFmtId="0" fontId="38" fillId="0" borderId="24" xfId="21" applyFont="1" applyFill="1" applyBorder="1"/>
    <xf numFmtId="187" fontId="38" fillId="0" borderId="24" xfId="4" applyNumberFormat="1" applyFont="1" applyFill="1" applyBorder="1"/>
    <xf numFmtId="0" fontId="38" fillId="0" borderId="26" xfId="21" applyFont="1" applyFill="1" applyBorder="1"/>
    <xf numFmtId="3" fontId="38" fillId="0" borderId="24" xfId="13" applyNumberFormat="1" applyFont="1" applyFill="1" applyBorder="1" applyAlignment="1">
      <alignment horizontal="center" vertical="center"/>
    </xf>
    <xf numFmtId="187" fontId="36" fillId="0" borderId="27" xfId="12" applyNumberFormat="1" applyFont="1" applyFill="1" applyBorder="1"/>
    <xf numFmtId="0" fontId="38" fillId="0" borderId="0" xfId="12" applyFont="1" applyBorder="1"/>
    <xf numFmtId="0" fontId="15" fillId="0" borderId="25" xfId="21" applyFont="1" applyBorder="1"/>
    <xf numFmtId="0" fontId="36" fillId="0" borderId="25" xfId="21" applyFont="1" applyFill="1" applyBorder="1"/>
    <xf numFmtId="2" fontId="38" fillId="0" borderId="25" xfId="21" applyNumberFormat="1" applyFont="1" applyFill="1" applyBorder="1" applyAlignment="1"/>
    <xf numFmtId="0" fontId="15" fillId="0" borderId="24" xfId="21" applyFont="1" applyFill="1" applyBorder="1"/>
    <xf numFmtId="0" fontId="15" fillId="0" borderId="26" xfId="21" applyFont="1" applyFill="1" applyBorder="1"/>
    <xf numFmtId="187" fontId="15" fillId="0" borderId="24" xfId="21" applyNumberFormat="1" applyFont="1" applyFill="1" applyBorder="1"/>
    <xf numFmtId="0" fontId="19" fillId="0" borderId="27" xfId="21" applyFont="1" applyFill="1" applyBorder="1"/>
    <xf numFmtId="0" fontId="20" fillId="0" borderId="24" xfId="12" applyFont="1" applyFill="1" applyBorder="1" applyAlignment="1">
      <alignment vertical="center"/>
    </xf>
    <xf numFmtId="0" fontId="15" fillId="0" borderId="29" xfId="21" applyFont="1" applyFill="1" applyBorder="1"/>
    <xf numFmtId="0" fontId="19" fillId="0" borderId="2" xfId="12" applyFont="1" applyFill="1" applyBorder="1" applyAlignment="1">
      <alignment horizontal="centerContinuous"/>
    </xf>
    <xf numFmtId="0" fontId="15" fillId="0" borderId="29" xfId="21" applyFont="1" applyBorder="1"/>
    <xf numFmtId="0" fontId="15" fillId="0" borderId="29" xfId="0" applyFont="1" applyBorder="1" applyAlignment="1">
      <alignment horizontal="left" indent="1"/>
    </xf>
    <xf numFmtId="0" fontId="15" fillId="0" borderId="0" xfId="21" applyFont="1" applyBorder="1"/>
    <xf numFmtId="0" fontId="15" fillId="0" borderId="0" xfId="0" applyFont="1" applyBorder="1" applyAlignment="1">
      <alignment horizontal="left" indent="1"/>
    </xf>
    <xf numFmtId="0" fontId="21" fillId="0" borderId="0" xfId="21" applyFont="1" applyFill="1" applyBorder="1" applyAlignment="1">
      <alignment horizontal="center" vertical="top"/>
    </xf>
    <xf numFmtId="0" fontId="17" fillId="0" borderId="0" xfId="12" applyFont="1" applyBorder="1" applyAlignment="1">
      <alignment horizontal="centerContinuous"/>
    </xf>
    <xf numFmtId="0" fontId="15" fillId="0" borderId="0" xfId="21" applyFont="1" applyBorder="1" applyAlignment="1">
      <alignment horizontal="centerContinuous"/>
    </xf>
    <xf numFmtId="0" fontId="15" fillId="0" borderId="0" xfId="21" applyFont="1" applyFill="1" applyBorder="1"/>
    <xf numFmtId="187" fontId="15" fillId="0" borderId="0" xfId="21" applyNumberFormat="1" applyFont="1" applyFill="1" applyBorder="1"/>
    <xf numFmtId="187" fontId="17" fillId="0" borderId="0" xfId="12" applyNumberFormat="1" applyFont="1" applyFill="1" applyBorder="1"/>
    <xf numFmtId="2" fontId="15" fillId="0" borderId="0" xfId="21" applyNumberFormat="1" applyFont="1" applyFill="1" applyBorder="1" applyAlignment="1"/>
    <xf numFmtId="0" fontId="22" fillId="0" borderId="0" xfId="12" applyFont="1" applyBorder="1"/>
    <xf numFmtId="0" fontId="23" fillId="0" borderId="0" xfId="12" applyFont="1" applyFill="1" applyBorder="1" applyAlignment="1">
      <alignment horizontal="left"/>
    </xf>
    <xf numFmtId="0" fontId="23" fillId="0" borderId="0" xfId="12" applyFont="1" applyFill="1" applyBorder="1" applyAlignment="1">
      <alignment horizontal="center"/>
    </xf>
    <xf numFmtId="0" fontId="24" fillId="0" borderId="0" xfId="12" applyFont="1" applyFill="1" applyBorder="1"/>
    <xf numFmtId="0" fontId="19" fillId="0" borderId="0" xfId="12" applyFont="1" applyBorder="1" applyAlignment="1">
      <alignment horizontal="left"/>
    </xf>
    <xf numFmtId="0" fontId="39" fillId="0" borderId="0" xfId="12" applyFont="1" applyFill="1" applyBorder="1" applyAlignment="1">
      <alignment horizontal="center"/>
    </xf>
    <xf numFmtId="0" fontId="15" fillId="0" borderId="0" xfId="12" applyFont="1" applyBorder="1" applyAlignment="1">
      <alignment horizontal="left" indent="3"/>
    </xf>
    <xf numFmtId="0" fontId="15" fillId="0" borderId="0" xfId="12" applyFont="1" applyBorder="1" applyAlignment="1">
      <alignment horizontal="left"/>
    </xf>
    <xf numFmtId="0" fontId="24" fillId="0" borderId="0" xfId="12" applyFont="1" applyBorder="1" applyAlignment="1">
      <alignment horizontal="right"/>
    </xf>
    <xf numFmtId="0" fontId="24" fillId="0" borderId="0" xfId="12" applyFont="1" applyAlignment="1">
      <alignment horizontal="left" indent="1"/>
    </xf>
    <xf numFmtId="0" fontId="24" fillId="0" borderId="0" xfId="12" applyFont="1" applyAlignment="1">
      <alignment horizontal="center"/>
    </xf>
    <xf numFmtId="0" fontId="24" fillId="0" borderId="0" xfId="12" applyFont="1"/>
    <xf numFmtId="0" fontId="24" fillId="0" borderId="0" xfId="12" applyFont="1" applyFill="1"/>
    <xf numFmtId="0" fontId="24" fillId="0" borderId="0" xfId="12" applyFont="1" applyFill="1" applyAlignment="1"/>
    <xf numFmtId="0" fontId="24" fillId="0" borderId="0" xfId="12" applyFont="1" applyBorder="1"/>
    <xf numFmtId="0" fontId="24" fillId="0" borderId="0" xfId="12" applyFont="1" applyAlignment="1">
      <alignment horizontal="left"/>
    </xf>
    <xf numFmtId="0" fontId="24" fillId="0" borderId="0" xfId="12" applyFont="1" applyBorder="1" applyAlignment="1">
      <alignment horizontal="left" indent="1"/>
    </xf>
    <xf numFmtId="0" fontId="24" fillId="0" borderId="0" xfId="12" applyFont="1" applyBorder="1" applyAlignment="1">
      <alignment horizontal="left"/>
    </xf>
    <xf numFmtId="0" fontId="23" fillId="0" borderId="0" xfId="12" applyFont="1"/>
    <xf numFmtId="0" fontId="40" fillId="3" borderId="0" xfId="12" applyFont="1" applyFill="1" applyBorder="1" applyAlignment="1">
      <alignment horizontal="left"/>
    </xf>
    <xf numFmtId="0" fontId="40" fillId="3" borderId="0" xfId="12" applyFont="1" applyFill="1" applyAlignment="1">
      <alignment horizontal="left"/>
    </xf>
    <xf numFmtId="0" fontId="40" fillId="0" borderId="0" xfId="12" applyFont="1" applyBorder="1" applyAlignment="1">
      <alignment horizontal="left"/>
    </xf>
    <xf numFmtId="0" fontId="18" fillId="0" borderId="0" xfId="12" applyFont="1" applyBorder="1" applyAlignment="1">
      <alignment horizontal="centerContinuous"/>
    </xf>
    <xf numFmtId="0" fontId="14" fillId="0" borderId="0" xfId="12" applyFont="1" applyBorder="1" applyAlignment="1">
      <alignment horizontal="centerContinuous"/>
    </xf>
    <xf numFmtId="0" fontId="26" fillId="0" borderId="0" xfId="12" applyFont="1" applyBorder="1" applyAlignment="1">
      <alignment horizontal="centerContinuous"/>
    </xf>
    <xf numFmtId="0" fontId="19" fillId="0" borderId="4" xfId="12" applyFont="1" applyBorder="1" applyAlignment="1">
      <alignment horizontal="right"/>
    </xf>
    <xf numFmtId="0" fontId="19" fillId="0" borderId="3" xfId="12" applyFont="1" applyBorder="1" applyAlignment="1">
      <alignment horizontal="center"/>
    </xf>
    <xf numFmtId="0" fontId="19" fillId="0" borderId="33" xfId="12" applyFont="1" applyBorder="1" applyAlignment="1">
      <alignment horizontal="right" vertical="center"/>
    </xf>
    <xf numFmtId="0" fontId="36" fillId="0" borderId="33" xfId="12" applyFont="1" applyBorder="1" applyAlignment="1">
      <alignment horizontal="left" vertical="top"/>
    </xf>
    <xf numFmtId="0" fontId="19" fillId="0" borderId="33" xfId="12" applyFont="1" applyBorder="1" applyAlignment="1">
      <alignment horizontal="center" vertical="top"/>
    </xf>
    <xf numFmtId="187" fontId="20" fillId="0" borderId="33" xfId="12" applyNumberFormat="1" applyFont="1" applyBorder="1" applyAlignment="1">
      <alignment horizontal="center" vertical="center"/>
    </xf>
    <xf numFmtId="0" fontId="37" fillId="2" borderId="24" xfId="0" applyFont="1" applyFill="1" applyBorder="1" applyAlignment="1">
      <alignment horizontal="left"/>
    </xf>
    <xf numFmtId="187" fontId="20" fillId="0" borderId="24" xfId="12" applyNumberFormat="1" applyFont="1" applyFill="1" applyBorder="1"/>
    <xf numFmtId="0" fontId="19" fillId="0" borderId="11" xfId="0" applyFont="1" applyBorder="1"/>
    <xf numFmtId="0" fontId="20" fillId="0" borderId="11" xfId="12" applyFont="1" applyFill="1" applyBorder="1" applyAlignment="1">
      <alignment horizontal="center" vertical="center"/>
    </xf>
    <xf numFmtId="187" fontId="20" fillId="0" borderId="11" xfId="12" applyNumberFormat="1" applyFont="1" applyFill="1" applyBorder="1"/>
    <xf numFmtId="0" fontId="15" fillId="0" borderId="17" xfId="0" applyFont="1" applyBorder="1" applyAlignment="1">
      <alignment horizontal="left" indent="1"/>
    </xf>
    <xf numFmtId="187" fontId="20" fillId="0" borderId="17" xfId="12" applyNumberFormat="1" applyFont="1" applyFill="1" applyBorder="1"/>
    <xf numFmtId="0" fontId="17" fillId="0" borderId="24" xfId="12" applyFont="1" applyFill="1" applyBorder="1" applyAlignment="1"/>
    <xf numFmtId="187" fontId="36" fillId="0" borderId="24" xfId="12" applyNumberFormat="1" applyFont="1" applyFill="1" applyBorder="1"/>
    <xf numFmtId="0" fontId="36" fillId="0" borderId="29" xfId="21" applyFont="1" applyFill="1" applyBorder="1"/>
    <xf numFmtId="2" fontId="36" fillId="0" borderId="29" xfId="21" applyNumberFormat="1" applyFont="1" applyFill="1" applyBorder="1" applyAlignment="1"/>
    <xf numFmtId="2" fontId="38" fillId="0" borderId="29" xfId="21" applyNumberFormat="1" applyFont="1" applyFill="1" applyBorder="1" applyAlignment="1"/>
    <xf numFmtId="0" fontId="19" fillId="0" borderId="33" xfId="12" applyFont="1" applyBorder="1" applyAlignment="1">
      <alignment horizontal="centerContinuous" vertical="top"/>
    </xf>
    <xf numFmtId="187" fontId="36" fillId="0" borderId="25" xfId="21" applyNumberFormat="1" applyFont="1" applyFill="1" applyBorder="1"/>
    <xf numFmtId="2" fontId="36" fillId="0" borderId="25" xfId="21" applyNumberFormat="1" applyFont="1" applyFill="1" applyBorder="1" applyAlignment="1"/>
    <xf numFmtId="0" fontId="15" fillId="0" borderId="29" xfId="12" applyFont="1" applyFill="1" applyBorder="1" applyAlignment="1">
      <alignment horizontal="right" vertical="center"/>
    </xf>
    <xf numFmtId="187" fontId="20" fillId="0" borderId="29" xfId="12" applyNumberFormat="1" applyFont="1" applyFill="1" applyBorder="1"/>
    <xf numFmtId="187" fontId="20" fillId="0" borderId="29" xfId="19" applyNumberFormat="1" applyFont="1" applyFill="1" applyBorder="1" applyAlignment="1"/>
    <xf numFmtId="0" fontId="38" fillId="0" borderId="29" xfId="21" applyFont="1" applyFill="1" applyBorder="1"/>
    <xf numFmtId="187" fontId="38" fillId="0" borderId="29" xfId="4" applyNumberFormat="1" applyFont="1" applyFill="1" applyBorder="1"/>
    <xf numFmtId="0" fontId="38" fillId="0" borderId="30" xfId="21" applyFont="1" applyFill="1" applyBorder="1"/>
    <xf numFmtId="187" fontId="36" fillId="0" borderId="31" xfId="21" applyNumberFormat="1" applyFont="1" applyFill="1" applyBorder="1"/>
    <xf numFmtId="0" fontId="16" fillId="0" borderId="0" xfId="12" applyFont="1" applyBorder="1" applyAlignment="1">
      <alignment horizontal="left" vertical="center"/>
    </xf>
    <xf numFmtId="0" fontId="15" fillId="0" borderId="0" xfId="14" applyFont="1" applyFill="1"/>
    <xf numFmtId="0" fontId="15" fillId="0" borderId="0" xfId="14" applyFont="1" applyFill="1" applyAlignment="1"/>
    <xf numFmtId="0" fontId="15" fillId="0" borderId="0" xfId="14" applyFont="1" applyFill="1" applyAlignment="1">
      <alignment horizontal="center"/>
    </xf>
    <xf numFmtId="0" fontId="15" fillId="0" borderId="0" xfId="14" applyFont="1" applyFill="1" applyBorder="1"/>
    <xf numFmtId="0" fontId="19" fillId="0" borderId="8" xfId="14" applyFont="1" applyFill="1" applyBorder="1" applyAlignment="1">
      <alignment horizontal="center" vertical="center"/>
    </xf>
    <xf numFmtId="0" fontId="19" fillId="0" borderId="37" xfId="14" applyFont="1" applyFill="1" applyBorder="1" applyAlignment="1">
      <alignment horizontal="center" vertical="center"/>
    </xf>
    <xf numFmtId="0" fontId="19" fillId="0" borderId="37" xfId="14" applyFont="1" applyFill="1" applyBorder="1" applyAlignment="1">
      <alignment vertical="center"/>
    </xf>
    <xf numFmtId="3" fontId="19" fillId="0" borderId="37" xfId="14" applyNumberFormat="1" applyFont="1" applyFill="1" applyBorder="1" applyAlignment="1">
      <alignment horizontal="center" vertical="center"/>
    </xf>
    <xf numFmtId="0" fontId="19" fillId="0" borderId="11" xfId="14" applyFont="1" applyFill="1" applyBorder="1" applyAlignment="1">
      <alignment horizontal="center" vertical="center"/>
    </xf>
    <xf numFmtId="0" fontId="19" fillId="0" borderId="11" xfId="14" applyFont="1" applyFill="1" applyBorder="1" applyAlignment="1">
      <alignment vertical="center"/>
    </xf>
    <xf numFmtId="187" fontId="19" fillId="0" borderId="11" xfId="19" applyNumberFormat="1" applyFont="1" applyFill="1" applyBorder="1" applyAlignment="1">
      <alignment horizontal="center" vertical="center" textRotation="90"/>
    </xf>
    <xf numFmtId="0" fontId="19" fillId="0" borderId="38" xfId="14" applyFont="1" applyFill="1" applyBorder="1" applyAlignment="1">
      <alignment vertical="center"/>
    </xf>
    <xf numFmtId="0" fontId="41" fillId="0" borderId="24" xfId="0" applyFont="1" applyBorder="1" applyAlignment="1">
      <alignment horizontal="left"/>
    </xf>
    <xf numFmtId="0" fontId="15" fillId="0" borderId="38" xfId="12" applyFont="1" applyFill="1" applyBorder="1" applyAlignment="1">
      <alignment horizontal="center"/>
    </xf>
    <xf numFmtId="0" fontId="15" fillId="0" borderId="38" xfId="14" applyFont="1" applyFill="1" applyBorder="1" applyAlignment="1">
      <alignment horizontal="center"/>
    </xf>
    <xf numFmtId="0" fontId="15" fillId="0" borderId="24" xfId="14" applyFont="1" applyFill="1" applyBorder="1"/>
    <xf numFmtId="0" fontId="17" fillId="0" borderId="24" xfId="21" applyFont="1" applyFill="1" applyBorder="1" applyAlignment="1">
      <alignment horizontal="left" vertical="top"/>
    </xf>
    <xf numFmtId="0" fontId="27" fillId="0" borderId="24" xfId="0" applyFont="1" applyBorder="1" applyAlignment="1">
      <alignment horizontal="left" indent="1"/>
    </xf>
    <xf numFmtId="0" fontId="15" fillId="0" borderId="24" xfId="12" applyFont="1" applyFill="1" applyBorder="1" applyAlignment="1">
      <alignment horizontal="center"/>
    </xf>
    <xf numFmtId="0" fontId="15" fillId="0" borderId="24" xfId="14" applyFont="1" applyFill="1" applyBorder="1" applyAlignment="1">
      <alignment horizontal="center"/>
    </xf>
    <xf numFmtId="0" fontId="15" fillId="0" borderId="29" xfId="14" applyFont="1" applyFill="1" applyBorder="1"/>
    <xf numFmtId="0" fontId="19" fillId="0" borderId="2" xfId="14" applyFont="1" applyFill="1" applyBorder="1" applyAlignment="1">
      <alignment horizontal="center"/>
    </xf>
    <xf numFmtId="3" fontId="19" fillId="0" borderId="2" xfId="14" applyNumberFormat="1" applyFont="1" applyFill="1" applyBorder="1" applyAlignment="1">
      <alignment horizontal="center" vertical="center"/>
    </xf>
    <xf numFmtId="0" fontId="19" fillId="0" borderId="33" xfId="14" applyFont="1" applyFill="1" applyBorder="1" applyAlignment="1">
      <alignment horizontal="left"/>
    </xf>
    <xf numFmtId="0" fontId="42" fillId="0" borderId="24" xfId="21" quotePrefix="1" applyFont="1" applyFill="1" applyBorder="1" applyAlignment="1">
      <alignment horizontal="right" vertical="top"/>
    </xf>
    <xf numFmtId="0" fontId="42" fillId="0" borderId="24" xfId="15" applyFont="1" applyFill="1" applyBorder="1" applyAlignment="1">
      <alignment horizontal="center"/>
    </xf>
    <xf numFmtId="0" fontId="42" fillId="0" borderId="24" xfId="15" applyFont="1" applyFill="1" applyBorder="1" applyAlignment="1">
      <alignment horizontal="center" vertical="center"/>
    </xf>
    <xf numFmtId="0" fontId="19" fillId="0" borderId="24" xfId="14" applyFont="1" applyFill="1" applyBorder="1" applyAlignment="1">
      <alignment horizontal="left"/>
    </xf>
    <xf numFmtId="0" fontId="42" fillId="0" borderId="24" xfId="21" applyFont="1" applyFill="1" applyBorder="1" applyAlignment="1">
      <alignment horizontal="left" vertical="top"/>
    </xf>
    <xf numFmtId="0" fontId="15" fillId="0" borderId="2" xfId="14" applyFont="1" applyFill="1" applyBorder="1" applyAlignment="1">
      <alignment vertical="center"/>
    </xf>
    <xf numFmtId="0" fontId="19" fillId="0" borderId="33" xfId="14" applyFont="1" applyFill="1" applyBorder="1"/>
    <xf numFmtId="0" fontId="15" fillId="0" borderId="24" xfId="14" applyFont="1" applyFill="1" applyBorder="1" applyAlignment="1">
      <alignment horizontal="center" vertical="center"/>
    </xf>
    <xf numFmtId="0" fontId="19" fillId="0" borderId="24" xfId="14" applyFont="1" applyFill="1" applyBorder="1"/>
    <xf numFmtId="0" fontId="15" fillId="0" borderId="24" xfId="15" applyFont="1" applyFill="1" applyBorder="1" applyAlignment="1">
      <alignment horizontal="center"/>
    </xf>
    <xf numFmtId="0" fontId="19" fillId="0" borderId="24" xfId="14" applyFont="1" applyFill="1" applyBorder="1" applyAlignment="1">
      <alignment vertical="center"/>
    </xf>
    <xf numFmtId="0" fontId="19" fillId="0" borderId="8" xfId="14" applyFont="1" applyFill="1" applyBorder="1" applyAlignment="1">
      <alignment vertical="center"/>
    </xf>
    <xf numFmtId="0" fontId="15" fillId="0" borderId="24" xfId="21" applyFont="1" applyFill="1" applyBorder="1" applyAlignment="1">
      <alignment vertical="top"/>
    </xf>
    <xf numFmtId="0" fontId="15" fillId="0" borderId="24" xfId="12" applyFont="1" applyFill="1" applyBorder="1" applyAlignment="1">
      <alignment horizontal="center" vertical="center"/>
    </xf>
    <xf numFmtId="0" fontId="17" fillId="0" borderId="24" xfId="12" applyFont="1" applyFill="1" applyBorder="1" applyAlignment="1">
      <alignment vertical="center"/>
    </xf>
    <xf numFmtId="0" fontId="17" fillId="0" borderId="24" xfId="21" applyFont="1" applyFill="1" applyBorder="1" applyAlignment="1">
      <alignment vertical="top" wrapText="1"/>
    </xf>
    <xf numFmtId="0" fontId="15" fillId="0" borderId="29" xfId="14" applyFont="1" applyFill="1" applyBorder="1" applyAlignment="1">
      <alignment vertical="center"/>
    </xf>
    <xf numFmtId="0" fontId="17" fillId="0" borderId="24" xfId="21" applyFont="1" applyFill="1" applyBorder="1" applyAlignment="1">
      <alignment vertical="top"/>
    </xf>
    <xf numFmtId="0" fontId="19" fillId="0" borderId="2" xfId="14" applyFont="1" applyFill="1" applyBorder="1" applyAlignment="1">
      <alignment vertical="center"/>
    </xf>
    <xf numFmtId="0" fontId="19" fillId="0" borderId="2" xfId="14" applyFont="1" applyFill="1" applyBorder="1" applyAlignment="1">
      <alignment horizontal="center" vertical="center"/>
    </xf>
    <xf numFmtId="43" fontId="15" fillId="0" borderId="33" xfId="7" applyFont="1" applyFill="1" applyBorder="1" applyAlignment="1">
      <alignment horizontal="center"/>
    </xf>
    <xf numFmtId="43" fontId="15" fillId="0" borderId="24" xfId="7" applyFont="1" applyFill="1" applyBorder="1" applyAlignment="1">
      <alignment horizontal="center"/>
    </xf>
    <xf numFmtId="0" fontId="19" fillId="0" borderId="29" xfId="14" applyFont="1" applyFill="1" applyBorder="1"/>
    <xf numFmtId="43" fontId="19" fillId="0" borderId="2" xfId="7" applyFont="1" applyFill="1" applyBorder="1" applyAlignment="1">
      <alignment horizontal="center" vertical="center"/>
    </xf>
    <xf numFmtId="0" fontId="19" fillId="0" borderId="17" xfId="14" applyFont="1" applyFill="1" applyBorder="1"/>
    <xf numFmtId="0" fontId="15" fillId="0" borderId="33" xfId="21" applyFont="1" applyFill="1" applyBorder="1" applyAlignment="1">
      <alignment horizontal="left" vertical="top"/>
    </xf>
    <xf numFmtId="0" fontId="17" fillId="0" borderId="33" xfId="21" applyFont="1" applyFill="1" applyBorder="1" applyAlignment="1">
      <alignment horizontal="left" vertical="top"/>
    </xf>
    <xf numFmtId="0" fontId="15" fillId="0" borderId="33" xfId="14" applyFont="1" applyFill="1" applyBorder="1"/>
    <xf numFmtId="0" fontId="15" fillId="0" borderId="33" xfId="21" applyFont="1" applyFill="1" applyBorder="1" applyAlignment="1">
      <alignment horizontal="centerContinuous"/>
    </xf>
    <xf numFmtId="0" fontId="15" fillId="0" borderId="33" xfId="14" applyFont="1" applyFill="1" applyBorder="1" applyAlignment="1">
      <alignment horizontal="centerContinuous"/>
    </xf>
    <xf numFmtId="0" fontId="28" fillId="0" borderId="0" xfId="14" applyFont="1" applyFill="1"/>
    <xf numFmtId="0" fontId="35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 vertical="top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35" fillId="0" borderId="3" xfId="0" applyFont="1" applyFill="1" applyBorder="1" applyAlignment="1">
      <alignment horizontal="left" indent="2"/>
    </xf>
    <xf numFmtId="0" fontId="21" fillId="2" borderId="0" xfId="21" applyFont="1" applyFill="1" applyBorder="1" applyAlignment="1">
      <alignment horizontal="center" vertical="top"/>
    </xf>
    <xf numFmtId="0" fontId="17" fillId="2" borderId="0" xfId="12" applyFont="1" applyFill="1" applyBorder="1" applyAlignment="1">
      <alignment horizontal="centerContinuous"/>
    </xf>
    <xf numFmtId="0" fontId="38" fillId="2" borderId="0" xfId="0" applyFont="1" applyFill="1" applyBorder="1" applyAlignment="1">
      <alignment horizontal="left" indent="1"/>
    </xf>
    <xf numFmtId="0" fontId="20" fillId="0" borderId="34" xfId="12" applyFont="1" applyFill="1" applyBorder="1" applyAlignment="1">
      <alignment horizontal="center" vertical="center"/>
    </xf>
    <xf numFmtId="0" fontId="19" fillId="0" borderId="3" xfId="12" applyFont="1" applyBorder="1" applyAlignment="1">
      <alignment horizontal="center" vertical="center" wrapText="1"/>
    </xf>
    <xf numFmtId="0" fontId="19" fillId="0" borderId="8" xfId="12" applyFont="1" applyBorder="1" applyAlignment="1">
      <alignment horizontal="center" vertical="center"/>
    </xf>
    <xf numFmtId="0" fontId="19" fillId="0" borderId="4" xfId="12" applyFont="1" applyBorder="1" applyAlignment="1">
      <alignment horizontal="center" vertical="center"/>
    </xf>
    <xf numFmtId="187" fontId="20" fillId="5" borderId="26" xfId="19" applyNumberFormat="1" applyFont="1" applyFill="1" applyBorder="1" applyAlignment="1">
      <alignment horizontal="center" vertical="center"/>
    </xf>
    <xf numFmtId="187" fontId="20" fillId="5" borderId="24" xfId="19" applyNumberFormat="1" applyFont="1" applyFill="1" applyBorder="1" applyAlignment="1">
      <alignment horizontal="center" vertical="center"/>
    </xf>
    <xf numFmtId="187" fontId="20" fillId="5" borderId="27" xfId="12" applyNumberFormat="1" applyFont="1" applyFill="1" applyBorder="1"/>
    <xf numFmtId="187" fontId="20" fillId="5" borderId="58" xfId="19" applyNumberFormat="1" applyFont="1" applyFill="1" applyBorder="1" applyAlignment="1">
      <alignment horizontal="center" vertical="center"/>
    </xf>
    <xf numFmtId="187" fontId="20" fillId="5" borderId="25" xfId="19" applyNumberFormat="1" applyFont="1" applyFill="1" applyBorder="1" applyAlignment="1">
      <alignment horizontal="center" vertical="center"/>
    </xf>
    <xf numFmtId="187" fontId="20" fillId="5" borderId="59" xfId="12" applyNumberFormat="1" applyFont="1" applyFill="1" applyBorder="1"/>
    <xf numFmtId="0" fontId="19" fillId="0" borderId="5" xfId="12" applyFont="1" applyBorder="1" applyAlignment="1">
      <alignment horizontal="centerContinuous" vertical="center"/>
    </xf>
    <xf numFmtId="0" fontId="20" fillId="0" borderId="20" xfId="12" applyFont="1" applyFill="1" applyBorder="1" applyAlignment="1">
      <alignment horizontal="center" vertical="center"/>
    </xf>
    <xf numFmtId="0" fontId="20" fillId="0" borderId="56" xfId="12" applyFont="1" applyFill="1" applyBorder="1" applyAlignment="1">
      <alignment vertical="center" wrapText="1"/>
    </xf>
    <xf numFmtId="0" fontId="20" fillId="0" borderId="6" xfId="12" applyFont="1" applyFill="1" applyBorder="1" applyAlignment="1">
      <alignment vertical="center" wrapText="1"/>
    </xf>
    <xf numFmtId="0" fontId="20" fillId="0" borderId="20" xfId="12" applyFont="1" applyFill="1" applyBorder="1" applyAlignment="1">
      <alignment vertical="center"/>
    </xf>
    <xf numFmtId="0" fontId="19" fillId="0" borderId="64" xfId="12" applyFont="1" applyBorder="1" applyAlignment="1">
      <alignment horizontal="center" vertical="top"/>
    </xf>
    <xf numFmtId="0" fontId="20" fillId="0" borderId="12" xfId="12" applyFont="1" applyFill="1" applyBorder="1" applyAlignment="1">
      <alignment horizontal="center" vertical="center"/>
    </xf>
    <xf numFmtId="0" fontId="36" fillId="0" borderId="34" xfId="21" applyFont="1" applyFill="1" applyBorder="1"/>
    <xf numFmtId="0" fontId="36" fillId="0" borderId="35" xfId="21" applyFont="1" applyFill="1" applyBorder="1"/>
    <xf numFmtId="0" fontId="15" fillId="0" borderId="6" xfId="12" applyFont="1" applyBorder="1"/>
    <xf numFmtId="0" fontId="19" fillId="0" borderId="6" xfId="12" applyFont="1" applyBorder="1" applyAlignment="1">
      <alignment horizontal="center" vertical="top"/>
    </xf>
    <xf numFmtId="0" fontId="19" fillId="0" borderId="9" xfId="12" applyFont="1" applyBorder="1" applyAlignment="1">
      <alignment horizontal="center" vertical="top"/>
    </xf>
    <xf numFmtId="187" fontId="20" fillId="0" borderId="64" xfId="12" applyNumberFormat="1" applyFont="1" applyBorder="1" applyAlignment="1">
      <alignment horizontal="center" vertical="center"/>
    </xf>
    <xf numFmtId="187" fontId="20" fillId="0" borderId="34" xfId="12" applyNumberFormat="1" applyFont="1" applyFill="1" applyBorder="1"/>
    <xf numFmtId="187" fontId="20" fillId="0" borderId="12" xfId="12" applyNumberFormat="1" applyFont="1" applyFill="1" applyBorder="1"/>
    <xf numFmtId="187" fontId="20" fillId="0" borderId="20" xfId="12" applyNumberFormat="1" applyFont="1" applyFill="1" applyBorder="1"/>
    <xf numFmtId="187" fontId="36" fillId="0" borderId="34" xfId="12" applyNumberFormat="1" applyFont="1" applyFill="1" applyBorder="1"/>
    <xf numFmtId="187" fontId="36" fillId="0" borderId="35" xfId="21" applyNumberFormat="1" applyFont="1" applyFill="1" applyBorder="1"/>
    <xf numFmtId="0" fontId="19" fillId="0" borderId="47" xfId="12" applyFont="1" applyBorder="1" applyAlignment="1">
      <alignment horizontal="centerContinuous"/>
    </xf>
    <xf numFmtId="0" fontId="19" fillId="0" borderId="63" xfId="12" applyFont="1" applyBorder="1" applyAlignment="1">
      <alignment horizontal="center" vertical="center"/>
    </xf>
    <xf numFmtId="0" fontId="19" fillId="0" borderId="53" xfId="12" applyFont="1" applyBorder="1" applyAlignment="1">
      <alignment horizontal="center"/>
    </xf>
    <xf numFmtId="0" fontId="19" fillId="0" borderId="16" xfId="12" applyFont="1" applyBorder="1" applyAlignment="1">
      <alignment horizontal="centerContinuous" vertical="top"/>
    </xf>
    <xf numFmtId="0" fontId="19" fillId="0" borderId="47" xfId="12" applyFont="1" applyFill="1" applyBorder="1" applyAlignment="1">
      <alignment horizontal="centerContinuous"/>
    </xf>
    <xf numFmtId="187" fontId="20" fillId="0" borderId="67" xfId="12" applyNumberFormat="1" applyFont="1" applyBorder="1" applyAlignment="1">
      <alignment horizontal="center" vertical="center"/>
    </xf>
    <xf numFmtId="0" fontId="17" fillId="0" borderId="23" xfId="12" applyFont="1" applyFill="1" applyBorder="1" applyAlignment="1"/>
    <xf numFmtId="2" fontId="38" fillId="0" borderId="32" xfId="21" applyNumberFormat="1" applyFont="1" applyFill="1" applyBorder="1" applyAlignment="1"/>
    <xf numFmtId="0" fontId="15" fillId="0" borderId="3" xfId="12" applyFont="1" applyBorder="1"/>
    <xf numFmtId="0" fontId="20" fillId="0" borderId="25" xfId="12" applyFont="1" applyFill="1" applyBorder="1" applyAlignment="1">
      <alignment horizontal="center" vertical="center" wrapText="1"/>
    </xf>
    <xf numFmtId="0" fontId="20" fillId="0" borderId="59" xfId="12" applyFont="1" applyFill="1" applyBorder="1" applyAlignment="1">
      <alignment horizontal="center" vertical="center" wrapText="1"/>
    </xf>
    <xf numFmtId="0" fontId="20" fillId="0" borderId="3" xfId="12" applyFont="1" applyFill="1" applyBorder="1" applyAlignment="1">
      <alignment horizontal="center" vertical="center" wrapText="1"/>
    </xf>
    <xf numFmtId="0" fontId="20" fillId="0" borderId="66" xfId="12" applyFont="1" applyFill="1" applyBorder="1" applyAlignment="1">
      <alignment horizontal="center" vertical="center" wrapText="1"/>
    </xf>
    <xf numFmtId="0" fontId="20" fillId="0" borderId="34" xfId="12" applyFont="1" applyFill="1" applyBorder="1" applyAlignment="1">
      <alignment vertical="center"/>
    </xf>
    <xf numFmtId="0" fontId="20" fillId="0" borderId="28" xfId="12" applyFont="1" applyFill="1" applyBorder="1" applyAlignment="1">
      <alignment vertical="center"/>
    </xf>
    <xf numFmtId="0" fontId="20" fillId="0" borderId="27" xfId="12" applyFont="1" applyFill="1" applyBorder="1" applyAlignment="1">
      <alignment vertical="center"/>
    </xf>
    <xf numFmtId="43" fontId="20" fillId="0" borderId="27" xfId="19" applyFont="1" applyFill="1" applyBorder="1" applyAlignment="1">
      <alignment horizontal="center" vertical="center"/>
    </xf>
    <xf numFmtId="0" fontId="49" fillId="0" borderId="68" xfId="0" applyNumberFormat="1" applyFont="1" applyFill="1" applyBorder="1" applyAlignment="1" applyProtection="1">
      <alignment horizontal="center" vertical="top" wrapText="1"/>
      <protection locked="0"/>
    </xf>
    <xf numFmtId="0" fontId="50" fillId="0" borderId="24" xfId="0" applyNumberFormat="1" applyFont="1" applyFill="1" applyBorder="1" applyAlignment="1" applyProtection="1">
      <alignment vertical="top" wrapText="1"/>
      <protection locked="0"/>
    </xf>
    <xf numFmtId="0" fontId="50" fillId="0" borderId="68" xfId="0" applyNumberFormat="1" applyFont="1" applyFill="1" applyBorder="1" applyAlignment="1" applyProtection="1">
      <alignment horizontal="center" vertical="top" wrapText="1"/>
      <protection locked="0"/>
    </xf>
    <xf numFmtId="0" fontId="49" fillId="0" borderId="43" xfId="0" applyNumberFormat="1" applyFont="1" applyFill="1" applyBorder="1" applyAlignment="1" applyProtection="1">
      <alignment horizontal="center" vertical="top" wrapText="1"/>
      <protection locked="0"/>
    </xf>
    <xf numFmtId="0" fontId="20" fillId="8" borderId="34" xfId="12" applyFont="1" applyFill="1" applyBorder="1" applyAlignment="1">
      <alignment vertical="center"/>
    </xf>
    <xf numFmtId="0" fontId="20" fillId="8" borderId="24" xfId="12" applyFont="1" applyFill="1" applyBorder="1" applyAlignment="1">
      <alignment vertical="center"/>
    </xf>
    <xf numFmtId="0" fontId="20" fillId="8" borderId="28" xfId="12" applyFont="1" applyFill="1" applyBorder="1" applyAlignment="1">
      <alignment vertical="center"/>
    </xf>
    <xf numFmtId="0" fontId="20" fillId="8" borderId="27" xfId="12" applyFont="1" applyFill="1" applyBorder="1" applyAlignment="1">
      <alignment vertical="center"/>
    </xf>
    <xf numFmtId="43" fontId="20" fillId="8" borderId="26" xfId="19" applyFont="1" applyFill="1" applyBorder="1" applyAlignment="1">
      <alignment horizontal="center" vertical="center"/>
    </xf>
    <xf numFmtId="43" fontId="20" fillId="8" borderId="24" xfId="19" applyFont="1" applyFill="1" applyBorder="1" applyAlignment="1">
      <alignment horizontal="center" vertical="center"/>
    </xf>
    <xf numFmtId="0" fontId="20" fillId="6" borderId="20" xfId="12" applyFont="1" applyFill="1" applyBorder="1" applyAlignment="1">
      <alignment horizontal="center" vertical="center"/>
    </xf>
    <xf numFmtId="0" fontId="19" fillId="6" borderId="18" xfId="13" applyFont="1" applyFill="1" applyBorder="1" applyAlignment="1"/>
    <xf numFmtId="0" fontId="19" fillId="6" borderId="38" xfId="13" applyFont="1" applyFill="1" applyBorder="1" applyAlignment="1"/>
    <xf numFmtId="0" fontId="19" fillId="6" borderId="19" xfId="13" applyFont="1" applyFill="1" applyBorder="1" applyAlignment="1">
      <alignment horizontal="center"/>
    </xf>
    <xf numFmtId="0" fontId="19" fillId="6" borderId="65" xfId="13" applyFont="1" applyFill="1" applyBorder="1" applyAlignment="1">
      <alignment horizontal="center"/>
    </xf>
    <xf numFmtId="187" fontId="20" fillId="6" borderId="21" xfId="19" applyNumberFormat="1" applyFont="1" applyFill="1" applyBorder="1" applyAlignment="1">
      <alignment horizontal="center" vertical="center"/>
    </xf>
    <xf numFmtId="187" fontId="20" fillId="6" borderId="17" xfId="19" applyNumberFormat="1" applyFont="1" applyFill="1" applyBorder="1" applyAlignment="1">
      <alignment horizontal="center" vertical="center"/>
    </xf>
    <xf numFmtId="187" fontId="20" fillId="6" borderId="22" xfId="12" applyNumberFormat="1" applyFont="1" applyFill="1" applyBorder="1"/>
    <xf numFmtId="0" fontId="44" fillId="0" borderId="68" xfId="0" applyNumberFormat="1" applyFont="1" applyFill="1" applyBorder="1" applyAlignment="1" applyProtection="1">
      <alignment horizontal="center" vertical="top" wrapText="1"/>
      <protection locked="0"/>
    </xf>
    <xf numFmtId="0" fontId="50" fillId="0" borderId="43" xfId="0" applyNumberFormat="1" applyFont="1" applyFill="1" applyBorder="1" applyAlignment="1" applyProtection="1">
      <alignment horizontal="center" vertical="top" wrapText="1"/>
      <protection locked="0"/>
    </xf>
    <xf numFmtId="0" fontId="52" fillId="6" borderId="61" xfId="12" applyNumberFormat="1" applyFont="1" applyFill="1" applyBorder="1" applyAlignment="1" applyProtection="1">
      <alignment vertical="top" wrapText="1"/>
      <protection locked="0"/>
    </xf>
    <xf numFmtId="0" fontId="53" fillId="0" borderId="24" xfId="0" applyNumberFormat="1" applyFont="1" applyFill="1" applyBorder="1" applyAlignment="1" applyProtection="1">
      <alignment vertical="top" wrapText="1"/>
      <protection locked="0"/>
    </xf>
    <xf numFmtId="0" fontId="19" fillId="0" borderId="24" xfId="0" applyNumberFormat="1" applyFont="1" applyFill="1" applyBorder="1" applyAlignment="1" applyProtection="1">
      <alignment vertical="top" wrapText="1"/>
      <protection locked="0"/>
    </xf>
    <xf numFmtId="0" fontId="15" fillId="0" borderId="24" xfId="14" applyNumberFormat="1" applyFont="1" applyFill="1" applyBorder="1" applyAlignment="1" applyProtection="1">
      <alignment vertical="top" wrapText="1"/>
      <protection locked="0"/>
    </xf>
    <xf numFmtId="0" fontId="15" fillId="0" borderId="24" xfId="14" applyNumberFormat="1" applyFont="1" applyFill="1" applyBorder="1" applyAlignment="1" applyProtection="1">
      <alignment horizontal="center" vertical="top"/>
      <protection locked="0"/>
    </xf>
    <xf numFmtId="0" fontId="53" fillId="0" borderId="62" xfId="0" applyNumberFormat="1" applyFont="1" applyFill="1" applyBorder="1" applyAlignment="1" applyProtection="1">
      <alignment vertical="top" wrapText="1"/>
      <protection locked="0"/>
    </xf>
    <xf numFmtId="0" fontId="54" fillId="0" borderId="25" xfId="0" applyNumberFormat="1" applyFont="1" applyFill="1" applyBorder="1" applyAlignment="1" applyProtection="1">
      <alignment vertical="top" wrapText="1"/>
      <protection locked="0"/>
    </xf>
    <xf numFmtId="0" fontId="54" fillId="8" borderId="24" xfId="12" applyNumberFormat="1" applyFont="1" applyFill="1" applyBorder="1" applyAlignment="1" applyProtection="1">
      <alignment vertical="top" wrapText="1"/>
      <protection locked="0"/>
    </xf>
    <xf numFmtId="0" fontId="52" fillId="8" borderId="24" xfId="0" applyNumberFormat="1" applyFont="1" applyFill="1" applyBorder="1" applyAlignment="1" applyProtection="1">
      <alignment vertical="top" wrapText="1"/>
      <protection locked="0"/>
    </xf>
    <xf numFmtId="0" fontId="54" fillId="8" borderId="68" xfId="0" applyNumberFormat="1" applyFont="1" applyFill="1" applyBorder="1" applyAlignment="1" applyProtection="1">
      <alignment horizontal="center" vertical="top" wrapText="1"/>
      <protection locked="0"/>
    </xf>
    <xf numFmtId="0" fontId="54" fillId="0" borderId="24" xfId="12" applyNumberFormat="1" applyFont="1" applyFill="1" applyBorder="1" applyAlignment="1" applyProtection="1">
      <alignment vertical="top" wrapText="1"/>
      <protection locked="0"/>
    </xf>
    <xf numFmtId="0" fontId="54" fillId="0" borderId="24" xfId="0" applyNumberFormat="1" applyFont="1" applyFill="1" applyBorder="1" applyAlignment="1" applyProtection="1">
      <alignment vertical="top" wrapText="1"/>
      <protection locked="0"/>
    </xf>
    <xf numFmtId="0" fontId="54" fillId="0" borderId="68" xfId="0" applyNumberFormat="1" applyFont="1" applyFill="1" applyBorder="1" applyAlignment="1" applyProtection="1">
      <alignment horizontal="center" vertical="top" wrapText="1"/>
      <protection locked="0"/>
    </xf>
    <xf numFmtId="0" fontId="55" fillId="0" borderId="24" xfId="12" applyNumberFormat="1" applyFont="1" applyFill="1" applyBorder="1" applyAlignment="1" applyProtection="1">
      <alignment vertical="top" wrapText="1"/>
      <protection locked="0"/>
    </xf>
    <xf numFmtId="0" fontId="56" fillId="0" borderId="24" xfId="0" applyNumberFormat="1" applyFont="1" applyFill="1" applyBorder="1" applyAlignment="1" applyProtection="1">
      <alignment vertical="top" wrapText="1"/>
      <protection locked="0"/>
    </xf>
    <xf numFmtId="0" fontId="41" fillId="0" borderId="24" xfId="21" applyNumberFormat="1" applyFont="1" applyFill="1" applyBorder="1" applyAlignment="1" applyProtection="1">
      <alignment vertical="top" wrapText="1"/>
      <protection locked="0"/>
    </xf>
    <xf numFmtId="0" fontId="41" fillId="0" borderId="24" xfId="0" applyNumberFormat="1" applyFont="1" applyFill="1" applyBorder="1" applyAlignment="1" applyProtection="1">
      <alignment vertical="top" wrapText="1"/>
      <protection locked="0"/>
    </xf>
    <xf numFmtId="0" fontId="41" fillId="0" borderId="68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4" xfId="21" applyNumberFormat="1" applyFont="1" applyFill="1" applyBorder="1" applyAlignment="1" applyProtection="1">
      <alignment vertical="top" wrapText="1"/>
      <protection locked="0"/>
    </xf>
    <xf numFmtId="0" fontId="15" fillId="0" borderId="24" xfId="0" applyNumberFormat="1" applyFont="1" applyFill="1" applyBorder="1" applyAlignment="1" applyProtection="1">
      <alignment vertical="top" wrapText="1"/>
      <protection locked="0"/>
    </xf>
    <xf numFmtId="0" fontId="15" fillId="0" borderId="68" xfId="0" applyNumberFormat="1" applyFont="1" applyFill="1" applyBorder="1" applyAlignment="1" applyProtection="1">
      <alignment horizontal="center" vertical="top" wrapText="1"/>
      <protection locked="0"/>
    </xf>
    <xf numFmtId="0" fontId="57" fillId="0" borderId="24" xfId="21" applyNumberFormat="1" applyFont="1" applyFill="1" applyBorder="1" applyAlignment="1" applyProtection="1">
      <alignment vertical="top" wrapText="1"/>
      <protection locked="0"/>
    </xf>
    <xf numFmtId="0" fontId="58" fillId="0" borderId="24" xfId="0" applyNumberFormat="1" applyFont="1" applyFill="1" applyBorder="1" applyAlignment="1" applyProtection="1">
      <alignment vertical="top" wrapText="1"/>
      <protection locked="0"/>
    </xf>
    <xf numFmtId="0" fontId="58" fillId="0" borderId="68" xfId="0" applyNumberFormat="1" applyFont="1" applyFill="1" applyBorder="1" applyAlignment="1" applyProtection="1">
      <alignment horizontal="center" vertical="top" wrapText="1"/>
      <protection locked="0"/>
    </xf>
    <xf numFmtId="0" fontId="41" fillId="0" borderId="17" xfId="21" applyNumberFormat="1" applyFont="1" applyFill="1" applyBorder="1" applyAlignment="1" applyProtection="1">
      <alignment vertical="top" wrapText="1"/>
      <protection locked="0"/>
    </xf>
    <xf numFmtId="0" fontId="41" fillId="0" borderId="17" xfId="0" applyNumberFormat="1" applyFont="1" applyFill="1" applyBorder="1" applyAlignment="1" applyProtection="1">
      <alignment vertical="top" wrapText="1"/>
      <protection locked="0"/>
    </xf>
    <xf numFmtId="0" fontId="41" fillId="0" borderId="43" xfId="0" applyNumberFormat="1" applyFont="1" applyFill="1" applyBorder="1" applyAlignment="1" applyProtection="1">
      <alignment horizontal="center" vertical="top" wrapText="1"/>
      <protection locked="0"/>
    </xf>
    <xf numFmtId="0" fontId="59" fillId="0" borderId="24" xfId="21" applyNumberFormat="1" applyFont="1" applyFill="1" applyBorder="1" applyAlignment="1" applyProtection="1">
      <alignment vertical="top" wrapText="1"/>
      <protection locked="0"/>
    </xf>
    <xf numFmtId="0" fontId="59" fillId="0" borderId="24" xfId="0" applyNumberFormat="1" applyFont="1" applyFill="1" applyBorder="1" applyAlignment="1" applyProtection="1">
      <alignment vertical="top" wrapText="1"/>
      <protection locked="0"/>
    </xf>
    <xf numFmtId="0" fontId="59" fillId="0" borderId="68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7" xfId="0" applyNumberFormat="1" applyFont="1" applyFill="1" applyBorder="1" applyAlignment="1" applyProtection="1">
      <alignment vertical="top" wrapText="1"/>
      <protection locked="0"/>
    </xf>
    <xf numFmtId="0" fontId="15" fillId="0" borderId="43" xfId="0" applyNumberFormat="1" applyFont="1" applyFill="1" applyBorder="1" applyAlignment="1" applyProtection="1">
      <alignment horizontal="center" vertical="top" wrapText="1"/>
      <protection locked="0"/>
    </xf>
    <xf numFmtId="0" fontId="41" fillId="5" borderId="25" xfId="21" applyNumberFormat="1" applyFont="1" applyFill="1" applyBorder="1" applyAlignment="1" applyProtection="1">
      <alignment vertical="top" wrapText="1"/>
      <protection locked="0"/>
    </xf>
    <xf numFmtId="0" fontId="41" fillId="5" borderId="34" xfId="0" applyNumberFormat="1" applyFont="1" applyFill="1" applyBorder="1" applyAlignment="1" applyProtection="1">
      <alignment vertical="top" wrapText="1"/>
      <protection locked="0"/>
    </xf>
    <xf numFmtId="0" fontId="41" fillId="5" borderId="26" xfId="0" applyNumberFormat="1" applyFont="1" applyFill="1" applyBorder="1" applyAlignment="1" applyProtection="1">
      <alignment horizontal="center" vertical="top" wrapText="1"/>
      <protection locked="0"/>
    </xf>
    <xf numFmtId="0" fontId="41" fillId="5" borderId="29" xfId="21" applyNumberFormat="1" applyFont="1" applyFill="1" applyBorder="1" applyAlignment="1" applyProtection="1">
      <alignment vertical="top" wrapText="1"/>
      <protection locked="0"/>
    </xf>
    <xf numFmtId="0" fontId="41" fillId="5" borderId="35" xfId="0" applyNumberFormat="1" applyFont="1" applyFill="1" applyBorder="1" applyAlignment="1" applyProtection="1">
      <alignment vertical="top" wrapText="1" readingOrder="1"/>
      <protection locked="0"/>
    </xf>
    <xf numFmtId="0" fontId="41" fillId="5" borderId="30" xfId="0" applyNumberFormat="1" applyFont="1" applyFill="1" applyBorder="1" applyAlignment="1" applyProtection="1">
      <alignment horizontal="center" vertical="top" wrapText="1"/>
      <protection locked="0"/>
    </xf>
    <xf numFmtId="0" fontId="19" fillId="0" borderId="0" xfId="12" applyFont="1" applyBorder="1" applyAlignment="1">
      <alignment horizontal="left" vertical="center"/>
    </xf>
    <xf numFmtId="0" fontId="20" fillId="0" borderId="0" xfId="12" applyFont="1" applyBorder="1" applyAlignment="1">
      <alignment horizontal="centerContinuous"/>
    </xf>
    <xf numFmtId="0" fontId="19" fillId="0" borderId="0" xfId="12" applyFont="1" applyFill="1" applyBorder="1" applyAlignment="1">
      <alignment horizontal="left"/>
    </xf>
    <xf numFmtId="0" fontId="19" fillId="0" borderId="0" xfId="12" applyFont="1" applyFill="1" applyBorder="1" applyAlignment="1">
      <alignment horizontal="center"/>
    </xf>
    <xf numFmtId="0" fontId="15" fillId="0" borderId="0" xfId="12" applyFont="1" applyFill="1" applyBorder="1"/>
    <xf numFmtId="0" fontId="60" fillId="0" borderId="0" xfId="12" applyFont="1" applyFill="1" applyBorder="1" applyAlignment="1">
      <alignment horizontal="center"/>
    </xf>
    <xf numFmtId="0" fontId="60" fillId="0" borderId="6" xfId="12" applyFont="1" applyFill="1" applyBorder="1" applyAlignment="1">
      <alignment horizontal="center"/>
    </xf>
    <xf numFmtId="0" fontId="60" fillId="0" borderId="3" xfId="12" applyFont="1" applyFill="1" applyBorder="1" applyAlignment="1">
      <alignment horizontal="center"/>
    </xf>
    <xf numFmtId="0" fontId="15" fillId="0" borderId="0" xfId="12" applyFont="1" applyAlignment="1">
      <alignment horizontal="left" indent="1"/>
    </xf>
    <xf numFmtId="0" fontId="15" fillId="0" borderId="0" xfId="12" applyFont="1" applyAlignment="1">
      <alignment horizontal="left"/>
    </xf>
    <xf numFmtId="0" fontId="15" fillId="0" borderId="0" xfId="12" applyFont="1" applyBorder="1" applyAlignment="1">
      <alignment horizontal="left" indent="1"/>
    </xf>
    <xf numFmtId="0" fontId="19" fillId="0" borderId="0" xfId="12" applyFont="1"/>
    <xf numFmtId="0" fontId="62" fillId="3" borderId="0" xfId="12" applyFont="1" applyFill="1" applyBorder="1" applyAlignment="1">
      <alignment horizontal="left"/>
    </xf>
    <xf numFmtId="0" fontId="62" fillId="3" borderId="0" xfId="12" applyFont="1" applyFill="1" applyAlignment="1">
      <alignment horizontal="left"/>
    </xf>
    <xf numFmtId="0" fontId="62" fillId="3" borderId="6" xfId="12" applyFont="1" applyFill="1" applyBorder="1" applyAlignment="1">
      <alignment horizontal="left"/>
    </xf>
    <xf numFmtId="0" fontId="62" fillId="3" borderId="3" xfId="12" applyFont="1" applyFill="1" applyBorder="1" applyAlignment="1">
      <alignment horizontal="left"/>
    </xf>
    <xf numFmtId="0" fontId="62" fillId="0" borderId="0" xfId="12" applyFont="1" applyBorder="1" applyAlignment="1">
      <alignment horizontal="left"/>
    </xf>
    <xf numFmtId="0" fontId="45" fillId="6" borderId="6" xfId="0" applyNumberFormat="1" applyFont="1" applyFill="1" applyBorder="1" applyAlignment="1" applyProtection="1">
      <alignment vertical="top" wrapText="1"/>
      <protection locked="0"/>
    </xf>
    <xf numFmtId="0" fontId="49" fillId="0" borderId="34" xfId="0" applyNumberFormat="1" applyFont="1" applyFill="1" applyBorder="1" applyAlignment="1" applyProtection="1">
      <alignment vertical="top" wrapText="1"/>
      <protection locked="0"/>
    </xf>
    <xf numFmtId="0" fontId="50" fillId="0" borderId="34" xfId="0" applyNumberFormat="1" applyFont="1" applyFill="1" applyBorder="1" applyAlignment="1" applyProtection="1">
      <alignment vertical="top" wrapText="1"/>
      <protection locked="0"/>
    </xf>
    <xf numFmtId="0" fontId="63" fillId="0" borderId="68" xfId="0" applyNumberFormat="1" applyFont="1" applyFill="1" applyBorder="1" applyAlignment="1" applyProtection="1">
      <alignment horizontal="center" vertical="top" wrapText="1"/>
      <protection locked="0"/>
    </xf>
    <xf numFmtId="0" fontId="44" fillId="0" borderId="34" xfId="0" applyNumberFormat="1" applyFont="1" applyFill="1" applyBorder="1" applyAlignment="1" applyProtection="1">
      <alignment vertical="top" wrapText="1"/>
      <protection locked="0"/>
    </xf>
    <xf numFmtId="0" fontId="64" fillId="0" borderId="34" xfId="0" applyNumberFormat="1" applyFont="1" applyFill="1" applyBorder="1" applyAlignment="1" applyProtection="1">
      <alignment vertical="top" wrapText="1"/>
      <protection locked="0"/>
    </xf>
    <xf numFmtId="0" fontId="44" fillId="0" borderId="20" xfId="0" applyNumberFormat="1" applyFont="1" applyFill="1" applyBorder="1" applyAlignment="1" applyProtection="1">
      <alignment vertical="top" wrapText="1"/>
      <protection locked="0"/>
    </xf>
    <xf numFmtId="0" fontId="64" fillId="0" borderId="68" xfId="0" applyNumberFormat="1" applyFont="1" applyFill="1" applyBorder="1" applyAlignment="1" applyProtection="1">
      <alignment horizontal="center" vertical="top" wrapText="1"/>
      <protection locked="0"/>
    </xf>
    <xf numFmtId="0" fontId="48" fillId="0" borderId="34" xfId="0" applyNumberFormat="1" applyFont="1" applyFill="1" applyBorder="1" applyAlignment="1" applyProtection="1">
      <alignment vertical="top" wrapText="1"/>
      <protection locked="0"/>
    </xf>
    <xf numFmtId="0" fontId="44" fillId="0" borderId="43" xfId="0" applyNumberFormat="1" applyFont="1" applyFill="1" applyBorder="1" applyAlignment="1" applyProtection="1">
      <alignment horizontal="center" vertical="top" wrapText="1"/>
      <protection locked="0"/>
    </xf>
    <xf numFmtId="0" fontId="44" fillId="5" borderId="68" xfId="0" applyNumberFormat="1" applyFont="1" applyFill="1" applyBorder="1" applyAlignment="1" applyProtection="1">
      <alignment horizontal="center" vertical="top" wrapText="1"/>
      <protection locked="0"/>
    </xf>
    <xf numFmtId="0" fontId="49" fillId="0" borderId="20" xfId="0" applyNumberFormat="1" applyFont="1" applyFill="1" applyBorder="1" applyAlignment="1" applyProtection="1">
      <alignment vertical="top" wrapText="1"/>
      <protection locked="0"/>
    </xf>
    <xf numFmtId="0" fontId="50" fillId="5" borderId="34" xfId="0" applyNumberFormat="1" applyFont="1" applyFill="1" applyBorder="1" applyAlignment="1" applyProtection="1">
      <alignment vertical="top" wrapText="1"/>
      <protection locked="0"/>
    </xf>
    <xf numFmtId="0" fontId="50" fillId="5" borderId="68" xfId="0" applyNumberFormat="1" applyFont="1" applyFill="1" applyBorder="1" applyAlignment="1" applyProtection="1">
      <alignment horizontal="center" vertical="top" wrapText="1"/>
      <protection locked="0"/>
    </xf>
    <xf numFmtId="0" fontId="50" fillId="0" borderId="20" xfId="0" applyNumberFormat="1" applyFont="1" applyFill="1" applyBorder="1" applyAlignment="1" applyProtection="1">
      <alignment vertical="top" wrapText="1"/>
      <protection locked="0"/>
    </xf>
    <xf numFmtId="0" fontId="48" fillId="0" borderId="6" xfId="0" applyNumberFormat="1" applyFont="1" applyFill="1" applyBorder="1" applyAlignment="1" applyProtection="1">
      <alignment vertical="top" wrapText="1"/>
      <protection locked="0"/>
    </xf>
    <xf numFmtId="0" fontId="50" fillId="0" borderId="6" xfId="0" applyNumberFormat="1" applyFont="1" applyFill="1" applyBorder="1" applyAlignment="1" applyProtection="1">
      <alignment vertical="top" wrapText="1"/>
      <protection locked="0"/>
    </xf>
    <xf numFmtId="0" fontId="20" fillId="0" borderId="29" xfId="12" applyFont="1" applyFill="1" applyBorder="1" applyAlignment="1">
      <alignment horizontal="center" vertical="center" wrapText="1"/>
    </xf>
    <xf numFmtId="0" fontId="15" fillId="5" borderId="26" xfId="21" applyFont="1" applyFill="1" applyBorder="1"/>
    <xf numFmtId="187" fontId="15" fillId="5" borderId="24" xfId="21" applyNumberFormat="1" applyFont="1" applyFill="1" applyBorder="1"/>
    <xf numFmtId="0" fontId="15" fillId="5" borderId="24" xfId="21" applyFont="1" applyFill="1" applyBorder="1"/>
    <xf numFmtId="0" fontId="19" fillId="5" borderId="27" xfId="21" applyFont="1" applyFill="1" applyBorder="1"/>
    <xf numFmtId="0" fontId="15" fillId="5" borderId="30" xfId="21" applyFont="1" applyFill="1" applyBorder="1"/>
    <xf numFmtId="187" fontId="15" fillId="5" borderId="29" xfId="21" applyNumberFormat="1" applyFont="1" applyFill="1" applyBorder="1"/>
    <xf numFmtId="0" fontId="15" fillId="5" borderId="29" xfId="21" applyFont="1" applyFill="1" applyBorder="1"/>
    <xf numFmtId="0" fontId="19" fillId="5" borderId="31" xfId="21" applyFont="1" applyFill="1" applyBorder="1"/>
    <xf numFmtId="0" fontId="45" fillId="6" borderId="3" xfId="12" applyNumberFormat="1" applyFont="1" applyFill="1" applyBorder="1" applyAlignment="1" applyProtection="1">
      <alignment vertical="top" wrapText="1"/>
      <protection locked="0"/>
    </xf>
    <xf numFmtId="3" fontId="44" fillId="6" borderId="17" xfId="23" applyNumberFormat="1" applyFont="1" applyFill="1" applyBorder="1" applyAlignment="1" applyProtection="1">
      <alignment vertical="top"/>
      <protection locked="0"/>
    </xf>
    <xf numFmtId="0" fontId="46" fillId="6" borderId="34" xfId="0" applyNumberFormat="1" applyFont="1" applyFill="1" applyBorder="1" applyAlignment="1" applyProtection="1">
      <alignment vertical="top" wrapText="1"/>
      <protection locked="0"/>
    </xf>
    <xf numFmtId="3" fontId="48" fillId="0" borderId="24" xfId="23" applyNumberFormat="1" applyFont="1" applyBorder="1" applyAlignment="1" applyProtection="1">
      <alignment vertical="top"/>
      <protection locked="0"/>
    </xf>
    <xf numFmtId="0" fontId="48" fillId="0" borderId="24" xfId="0" applyNumberFormat="1" applyFont="1" applyFill="1" applyBorder="1" applyAlignment="1" applyProtection="1">
      <alignment vertical="top" wrapText="1"/>
      <protection locked="0"/>
    </xf>
    <xf numFmtId="188" fontId="50" fillId="0" borderId="24" xfId="23" applyNumberFormat="1" applyFont="1" applyBorder="1" applyAlignment="1" applyProtection="1">
      <alignment horizontal="right" vertical="top" readingOrder="1"/>
      <protection locked="0"/>
    </xf>
    <xf numFmtId="0" fontId="47" fillId="5" borderId="25" xfId="0" applyNumberFormat="1" applyFont="1" applyFill="1" applyBorder="1" applyAlignment="1" applyProtection="1">
      <alignment vertical="top" wrapText="1"/>
      <protection locked="0"/>
    </xf>
    <xf numFmtId="0" fontId="50" fillId="5" borderId="24" xfId="0" applyNumberFormat="1" applyFont="1" applyFill="1" applyBorder="1" applyAlignment="1" applyProtection="1">
      <alignment vertical="top" wrapText="1"/>
      <protection locked="0"/>
    </xf>
    <xf numFmtId="188" fontId="67" fillId="0" borderId="24" xfId="23" applyNumberFormat="1" applyFont="1" applyBorder="1" applyAlignment="1" applyProtection="1">
      <alignment horizontal="right" vertical="top" readingOrder="1"/>
      <protection locked="0"/>
    </xf>
    <xf numFmtId="43" fontId="20" fillId="0" borderId="21" xfId="19" applyFont="1" applyFill="1" applyBorder="1" applyAlignment="1">
      <alignment horizontal="center" vertical="center"/>
    </xf>
    <xf numFmtId="43" fontId="20" fillId="0" borderId="17" xfId="19" applyFont="1" applyFill="1" applyBorder="1" applyAlignment="1">
      <alignment horizontal="center" vertical="center"/>
    </xf>
    <xf numFmtId="43" fontId="20" fillId="0" borderId="22" xfId="19" applyFont="1" applyFill="1" applyBorder="1" applyAlignment="1">
      <alignment horizontal="center" vertical="center"/>
    </xf>
    <xf numFmtId="0" fontId="18" fillId="0" borderId="0" xfId="12" applyFont="1" applyBorder="1" applyAlignment="1">
      <alignment horizontal="center"/>
    </xf>
    <xf numFmtId="0" fontId="14" fillId="0" borderId="0" xfId="12" applyFont="1" applyBorder="1" applyAlignment="1">
      <alignment horizontal="center"/>
    </xf>
    <xf numFmtId="0" fontId="49" fillId="0" borderId="24" xfId="0" applyNumberFormat="1" applyFont="1" applyFill="1" applyBorder="1" applyAlignment="1" applyProtection="1">
      <alignment vertical="top" wrapText="1"/>
      <protection locked="0"/>
    </xf>
    <xf numFmtId="0" fontId="64" fillId="0" borderId="20" xfId="0" applyNumberFormat="1" applyFont="1" applyFill="1" applyBorder="1" applyAlignment="1" applyProtection="1">
      <alignment vertical="top" wrapText="1"/>
      <protection locked="0"/>
    </xf>
    <xf numFmtId="0" fontId="64" fillId="0" borderId="43" xfId="0" applyNumberFormat="1" applyFont="1" applyFill="1" applyBorder="1" applyAlignment="1" applyProtection="1">
      <alignment horizontal="center" vertical="top" wrapText="1"/>
      <protection locked="0"/>
    </xf>
    <xf numFmtId="0" fontId="63" fillId="0" borderId="20" xfId="0" applyNumberFormat="1" applyFont="1" applyFill="1" applyBorder="1" applyAlignment="1" applyProtection="1">
      <alignment vertical="top" wrapText="1"/>
      <protection locked="0"/>
    </xf>
    <xf numFmtId="0" fontId="63" fillId="0" borderId="43" xfId="0" applyNumberFormat="1" applyFont="1" applyFill="1" applyBorder="1" applyAlignment="1" applyProtection="1">
      <alignment horizontal="center" vertical="top" wrapText="1"/>
      <protection locked="0"/>
    </xf>
    <xf numFmtId="0" fontId="64" fillId="0" borderId="27" xfId="0" applyNumberFormat="1" applyFont="1" applyFill="1" applyBorder="1" applyAlignment="1" applyProtection="1">
      <alignment vertical="top" wrapText="1"/>
      <protection locked="0"/>
    </xf>
    <xf numFmtId="0" fontId="64" fillId="0" borderId="39" xfId="0" applyFont="1" applyFill="1" applyBorder="1" applyAlignment="1" applyProtection="1">
      <alignment horizontal="center" vertical="top"/>
      <protection locked="0"/>
    </xf>
    <xf numFmtId="0" fontId="69" fillId="0" borderId="27" xfId="0" applyNumberFormat="1" applyFont="1" applyFill="1" applyBorder="1" applyAlignment="1" applyProtection="1">
      <alignment vertical="top" wrapText="1"/>
      <protection locked="0"/>
    </xf>
    <xf numFmtId="0" fontId="69" fillId="0" borderId="39" xfId="0" applyFont="1" applyFill="1" applyBorder="1" applyAlignment="1" applyProtection="1">
      <alignment horizontal="center" vertical="top"/>
      <protection locked="0"/>
    </xf>
    <xf numFmtId="0" fontId="69" fillId="0" borderId="26" xfId="0" applyFont="1" applyFill="1" applyBorder="1" applyAlignment="1" applyProtection="1">
      <alignment horizontal="center" vertical="top"/>
      <protection locked="0"/>
    </xf>
    <xf numFmtId="0" fontId="49" fillId="5" borderId="34" xfId="0" applyNumberFormat="1" applyFont="1" applyFill="1" applyBorder="1" applyAlignment="1" applyProtection="1">
      <alignment vertical="top" wrapText="1"/>
      <protection locked="0"/>
    </xf>
    <xf numFmtId="0" fontId="49" fillId="5" borderId="68" xfId="0" applyNumberFormat="1" applyFont="1" applyFill="1" applyBorder="1" applyAlignment="1" applyProtection="1">
      <alignment horizontal="center" vertical="top" wrapText="1"/>
      <protection locked="0"/>
    </xf>
    <xf numFmtId="0" fontId="50" fillId="5" borderId="26" xfId="0" applyNumberFormat="1" applyFont="1" applyFill="1" applyBorder="1" applyAlignment="1" applyProtection="1">
      <alignment horizontal="center" vertical="top" wrapText="1"/>
      <protection locked="0"/>
    </xf>
    <xf numFmtId="0" fontId="49" fillId="0" borderId="27" xfId="0" applyNumberFormat="1" applyFont="1" applyFill="1" applyBorder="1" applyAlignment="1" applyProtection="1">
      <alignment vertical="top" wrapText="1"/>
      <protection locked="0"/>
    </xf>
    <xf numFmtId="0" fontId="49" fillId="0" borderId="39" xfId="0" applyNumberFormat="1" applyFont="1" applyFill="1" applyBorder="1" applyAlignment="1" applyProtection="1">
      <alignment horizontal="center" vertical="top" wrapText="1"/>
      <protection locked="0"/>
    </xf>
    <xf numFmtId="0" fontId="50" fillId="5" borderId="27" xfId="0" applyFont="1" applyFill="1" applyBorder="1" applyAlignment="1" applyProtection="1">
      <alignment vertical="top" wrapText="1"/>
      <protection locked="0"/>
    </xf>
    <xf numFmtId="0" fontId="50" fillId="5" borderId="24" xfId="0" applyFont="1" applyFill="1" applyBorder="1" applyAlignment="1" applyProtection="1">
      <alignment vertical="top"/>
      <protection locked="0"/>
    </xf>
    <xf numFmtId="0" fontId="50" fillId="0" borderId="28" xfId="0" applyFont="1" applyFill="1" applyBorder="1" applyAlignment="1" applyProtection="1">
      <alignment horizontal="center" vertical="top"/>
      <protection locked="0"/>
    </xf>
    <xf numFmtId="0" fontId="44" fillId="5" borderId="34" xfId="0" applyFont="1" applyFill="1" applyBorder="1" applyAlignment="1" applyProtection="1">
      <alignment vertical="top"/>
      <protection locked="0"/>
    </xf>
    <xf numFmtId="0" fontId="17" fillId="0" borderId="24" xfId="12" applyFont="1" applyBorder="1"/>
    <xf numFmtId="0" fontId="20" fillId="0" borderId="24" xfId="12" applyFont="1" applyBorder="1" applyAlignment="1">
      <alignment horizontal="center"/>
    </xf>
    <xf numFmtId="0" fontId="17" fillId="0" borderId="24" xfId="12" applyFont="1" applyFill="1" applyBorder="1" applyAlignment="1">
      <alignment horizontal="center"/>
    </xf>
    <xf numFmtId="0" fontId="38" fillId="0" borderId="24" xfId="12" applyFont="1" applyBorder="1" applyAlignment="1">
      <alignment horizontal="right"/>
    </xf>
    <xf numFmtId="0" fontId="15" fillId="0" borderId="40" xfId="12" applyFont="1" applyBorder="1" applyAlignment="1">
      <alignment horizontal="centerContinuous"/>
    </xf>
    <xf numFmtId="0" fontId="17" fillId="0" borderId="40" xfId="12" applyFont="1" applyBorder="1" applyAlignment="1">
      <alignment horizontal="centerContinuous"/>
    </xf>
    <xf numFmtId="0" fontId="71" fillId="6" borderId="6" xfId="0" applyNumberFormat="1" applyFont="1" applyFill="1" applyBorder="1" applyAlignment="1" applyProtection="1">
      <alignment vertical="top" wrapText="1"/>
      <protection locked="0"/>
    </xf>
    <xf numFmtId="188" fontId="72" fillId="6" borderId="69" xfId="0" applyNumberFormat="1" applyFont="1" applyFill="1" applyBorder="1" applyAlignment="1" applyProtection="1">
      <alignment vertical="top" wrapText="1"/>
      <protection locked="0"/>
    </xf>
    <xf numFmtId="188" fontId="72" fillId="6" borderId="17" xfId="23" applyNumberFormat="1" applyFont="1" applyFill="1" applyBorder="1" applyAlignment="1" applyProtection="1">
      <alignment vertical="top"/>
      <protection locked="0"/>
    </xf>
    <xf numFmtId="0" fontId="73" fillId="0" borderId="24" xfId="0" applyNumberFormat="1" applyFont="1" applyFill="1" applyBorder="1" applyAlignment="1" applyProtection="1">
      <alignment vertical="top" wrapText="1"/>
      <protection locked="0"/>
    </xf>
    <xf numFmtId="0" fontId="73" fillId="0" borderId="68" xfId="0" applyNumberFormat="1" applyFont="1" applyFill="1" applyBorder="1" applyAlignment="1" applyProtection="1">
      <alignment horizontal="center" vertical="top" wrapText="1"/>
      <protection locked="0"/>
    </xf>
    <xf numFmtId="188" fontId="72" fillId="0" borderId="24" xfId="23" applyNumberFormat="1" applyFont="1" applyBorder="1" applyAlignment="1" applyProtection="1">
      <alignment vertical="top"/>
      <protection locked="0"/>
    </xf>
    <xf numFmtId="0" fontId="23" fillId="0" borderId="24" xfId="0" applyNumberFormat="1" applyFont="1" applyFill="1" applyBorder="1" applyAlignment="1" applyProtection="1">
      <alignment vertical="top" wrapText="1"/>
      <protection locked="0"/>
    </xf>
    <xf numFmtId="188" fontId="24" fillId="0" borderId="24" xfId="23" applyNumberFormat="1" applyFont="1" applyBorder="1" applyAlignment="1" applyProtection="1">
      <alignment vertical="top"/>
      <protection locked="0"/>
    </xf>
    <xf numFmtId="0" fontId="72" fillId="7" borderId="6" xfId="0" applyNumberFormat="1" applyFont="1" applyFill="1" applyBorder="1" applyAlignment="1" applyProtection="1">
      <alignment vertical="top" wrapText="1"/>
      <protection locked="0"/>
    </xf>
    <xf numFmtId="0" fontId="73" fillId="0" borderId="34" xfId="0" applyNumberFormat="1" applyFont="1" applyFill="1" applyBorder="1" applyAlignment="1" applyProtection="1">
      <alignment vertical="top" wrapText="1"/>
      <protection locked="0"/>
    </xf>
    <xf numFmtId="0" fontId="74" fillId="0" borderId="34" xfId="0" applyNumberFormat="1" applyFont="1" applyFill="1" applyBorder="1" applyAlignment="1" applyProtection="1">
      <alignment vertical="top" wrapText="1"/>
      <protection locked="0"/>
    </xf>
    <xf numFmtId="0" fontId="74" fillId="0" borderId="70" xfId="0" applyNumberFormat="1" applyFont="1" applyFill="1" applyBorder="1" applyAlignment="1" applyProtection="1">
      <alignment vertical="top" wrapText="1"/>
      <protection locked="0"/>
    </xf>
    <xf numFmtId="0" fontId="24" fillId="0" borderId="34" xfId="0" applyNumberFormat="1" applyFont="1" applyFill="1" applyBorder="1" applyAlignment="1" applyProtection="1">
      <alignment vertical="top" wrapText="1"/>
      <protection locked="0"/>
    </xf>
    <xf numFmtId="0" fontId="75" fillId="0" borderId="34" xfId="0" applyNumberFormat="1" applyFont="1" applyFill="1" applyBorder="1" applyAlignment="1" applyProtection="1">
      <alignment vertical="top" wrapText="1"/>
      <protection locked="0"/>
    </xf>
    <xf numFmtId="0" fontId="70" fillId="0" borderId="34" xfId="0" applyNumberFormat="1" applyFont="1" applyFill="1" applyBorder="1" applyAlignment="1" applyProtection="1">
      <alignment vertical="top" wrapText="1"/>
      <protection locked="0"/>
    </xf>
    <xf numFmtId="0" fontId="77" fillId="0" borderId="34" xfId="0" applyNumberFormat="1" applyFont="1" applyFill="1" applyBorder="1" applyAlignment="1" applyProtection="1">
      <alignment vertical="top" wrapText="1"/>
      <protection locked="0"/>
    </xf>
    <xf numFmtId="0" fontId="74" fillId="0" borderId="71" xfId="0" applyNumberFormat="1" applyFont="1" applyFill="1" applyBorder="1" applyAlignment="1" applyProtection="1">
      <alignment vertical="top" wrapText="1"/>
      <protection locked="0"/>
    </xf>
    <xf numFmtId="0" fontId="70" fillId="0" borderId="20" xfId="0" applyNumberFormat="1" applyFont="1" applyFill="1" applyBorder="1" applyAlignment="1" applyProtection="1">
      <alignment vertical="top" wrapText="1"/>
      <protection locked="0"/>
    </xf>
    <xf numFmtId="0" fontId="79" fillId="0" borderId="34" xfId="0" applyNumberFormat="1" applyFont="1" applyFill="1" applyBorder="1" applyAlignment="1" applyProtection="1">
      <alignment vertical="top" wrapText="1"/>
      <protection locked="0"/>
    </xf>
    <xf numFmtId="0" fontId="80" fillId="0" borderId="34" xfId="0" applyNumberFormat="1" applyFont="1" applyFill="1" applyBorder="1" applyAlignment="1" applyProtection="1">
      <alignment vertical="top" wrapText="1"/>
      <protection locked="0"/>
    </xf>
    <xf numFmtId="0" fontId="72" fillId="0" borderId="34" xfId="0" applyNumberFormat="1" applyFont="1" applyFill="1" applyBorder="1" applyAlignment="1" applyProtection="1">
      <alignment vertical="top" wrapText="1"/>
      <protection locked="0"/>
    </xf>
    <xf numFmtId="0" fontId="81" fillId="0" borderId="34" xfId="0" applyNumberFormat="1" applyFont="1" applyFill="1" applyBorder="1" applyAlignment="1" applyProtection="1">
      <alignment vertical="top" wrapText="1"/>
      <protection locked="0"/>
    </xf>
    <xf numFmtId="0" fontId="24" fillId="0" borderId="71" xfId="0" applyNumberFormat="1" applyFont="1" applyFill="1" applyBorder="1" applyAlignment="1" applyProtection="1">
      <alignment vertical="top" wrapText="1"/>
      <protection locked="0"/>
    </xf>
    <xf numFmtId="0" fontId="74" fillId="0" borderId="20" xfId="0" applyNumberFormat="1" applyFont="1" applyFill="1" applyBorder="1" applyAlignment="1" applyProtection="1">
      <alignment vertical="top" wrapText="1"/>
      <protection locked="0"/>
    </xf>
    <xf numFmtId="0" fontId="24" fillId="5" borderId="34" xfId="0" applyNumberFormat="1" applyFont="1" applyFill="1" applyBorder="1" applyAlignment="1" applyProtection="1">
      <alignment vertical="top" wrapText="1"/>
      <protection locked="0"/>
    </xf>
    <xf numFmtId="0" fontId="24" fillId="0" borderId="20" xfId="0" applyNumberFormat="1" applyFont="1" applyFill="1" applyBorder="1" applyAlignment="1" applyProtection="1">
      <alignment vertical="top" wrapText="1"/>
      <protection locked="0"/>
    </xf>
    <xf numFmtId="0" fontId="72" fillId="0" borderId="71" xfId="0" applyNumberFormat="1" applyFont="1" applyFill="1" applyBorder="1" applyAlignment="1" applyProtection="1">
      <alignment vertical="top" wrapText="1"/>
      <protection locked="0"/>
    </xf>
    <xf numFmtId="0" fontId="24" fillId="5" borderId="71" xfId="0" applyNumberFormat="1" applyFont="1" applyFill="1" applyBorder="1" applyAlignment="1" applyProtection="1">
      <alignment vertical="top" wrapText="1"/>
      <protection locked="0"/>
    </xf>
    <xf numFmtId="0" fontId="72" fillId="0" borderId="6" xfId="0" applyNumberFormat="1" applyFont="1" applyFill="1" applyBorder="1" applyAlignment="1" applyProtection="1">
      <alignment vertical="top" wrapText="1"/>
      <protection locked="0"/>
    </xf>
    <xf numFmtId="0" fontId="24" fillId="0" borderId="6" xfId="0" applyNumberFormat="1" applyFont="1" applyFill="1" applyBorder="1" applyAlignment="1" applyProtection="1">
      <alignment vertical="top" wrapText="1"/>
      <protection locked="0"/>
    </xf>
    <xf numFmtId="0" fontId="24" fillId="0" borderId="35" xfId="0" applyNumberFormat="1" applyFont="1" applyFill="1" applyBorder="1" applyAlignment="1" applyProtection="1">
      <alignment vertical="top" wrapText="1"/>
      <protection locked="0"/>
    </xf>
    <xf numFmtId="0" fontId="83" fillId="0" borderId="0" xfId="12" applyFont="1" applyBorder="1"/>
    <xf numFmtId="0" fontId="23" fillId="0" borderId="4" xfId="12" applyFont="1" applyBorder="1" applyAlignment="1">
      <alignment horizontal="center" vertical="center"/>
    </xf>
    <xf numFmtId="0" fontId="23" fillId="0" borderId="2" xfId="12" applyFont="1" applyBorder="1" applyAlignment="1">
      <alignment horizontal="centerContinuous" vertical="center"/>
    </xf>
    <xf numFmtId="0" fontId="23" fillId="0" borderId="5" xfId="12" applyFont="1" applyBorder="1" applyAlignment="1">
      <alignment horizontal="centerContinuous" vertical="center"/>
    </xf>
    <xf numFmtId="0" fontId="23" fillId="0" borderId="47" xfId="12" applyFont="1" applyBorder="1" applyAlignment="1">
      <alignment horizontal="centerContinuous"/>
    </xf>
    <xf numFmtId="0" fontId="23" fillId="0" borderId="5" xfId="12" applyFont="1" applyBorder="1" applyAlignment="1">
      <alignment horizontal="centerContinuous"/>
    </xf>
    <xf numFmtId="0" fontId="23" fillId="0" borderId="0" xfId="12" applyFont="1" applyBorder="1" applyAlignment="1">
      <alignment horizontal="center"/>
    </xf>
    <xf numFmtId="0" fontId="23" fillId="0" borderId="6" xfId="12" applyFont="1" applyBorder="1" applyAlignment="1">
      <alignment horizontal="center" vertical="top"/>
    </xf>
    <xf numFmtId="0" fontId="23" fillId="0" borderId="3" xfId="12" applyFont="1" applyBorder="1" applyAlignment="1">
      <alignment horizontal="center" vertical="top"/>
    </xf>
    <xf numFmtId="0" fontId="23" fillId="0" borderId="63" xfId="12" applyFont="1" applyBorder="1" applyAlignment="1">
      <alignment horizontal="center" vertical="center"/>
    </xf>
    <xf numFmtId="0" fontId="23" fillId="0" borderId="7" xfId="12" applyFont="1" applyBorder="1" applyAlignment="1">
      <alignment horizontal="centerContinuous" vertical="center"/>
    </xf>
    <xf numFmtId="0" fontId="23" fillId="0" borderId="2" xfId="12" applyFont="1" applyBorder="1" applyAlignment="1">
      <alignment horizontal="centerContinuous"/>
    </xf>
    <xf numFmtId="0" fontId="23" fillId="0" borderId="8" xfId="12" applyFont="1" applyBorder="1" applyAlignment="1">
      <alignment horizontal="center" vertical="center"/>
    </xf>
    <xf numFmtId="0" fontId="23" fillId="0" borderId="9" xfId="12" applyFont="1" applyBorder="1" applyAlignment="1">
      <alignment horizontal="center" vertical="top"/>
    </xf>
    <xf numFmtId="0" fontId="23" fillId="0" borderId="8" xfId="12" applyFont="1" applyBorder="1" applyAlignment="1">
      <alignment horizontal="center" vertical="top"/>
    </xf>
    <xf numFmtId="0" fontId="23" fillId="0" borderId="53" xfId="12" applyFont="1" applyBorder="1" applyAlignment="1">
      <alignment horizontal="center"/>
    </xf>
    <xf numFmtId="0" fontId="23" fillId="0" borderId="9" xfId="12" applyFont="1" applyBorder="1" applyAlignment="1">
      <alignment horizontal="center"/>
    </xf>
    <xf numFmtId="0" fontId="23" fillId="0" borderId="10" xfId="12" applyFont="1" applyFill="1" applyBorder="1" applyAlignment="1">
      <alignment horizontal="center"/>
    </xf>
    <xf numFmtId="0" fontId="23" fillId="0" borderId="8" xfId="12" applyFont="1" applyFill="1" applyBorder="1" applyAlignment="1">
      <alignment horizontal="center"/>
    </xf>
    <xf numFmtId="0" fontId="23" fillId="0" borderId="0" xfId="12" applyFont="1" applyBorder="1"/>
    <xf numFmtId="0" fontId="23" fillId="0" borderId="11" xfId="12" applyFont="1" applyBorder="1" applyAlignment="1">
      <alignment horizontal="right" vertical="center"/>
    </xf>
    <xf numFmtId="0" fontId="84" fillId="0" borderId="11" xfId="12" applyFont="1" applyBorder="1" applyAlignment="1">
      <alignment horizontal="centerContinuous" vertical="top"/>
    </xf>
    <xf numFmtId="0" fontId="23" fillId="0" borderId="11" xfId="12" applyFont="1" applyBorder="1" applyAlignment="1">
      <alignment horizontal="centerContinuous" vertical="top"/>
    </xf>
    <xf numFmtId="0" fontId="23" fillId="0" borderId="12" xfId="12" applyFont="1" applyBorder="1" applyAlignment="1">
      <alignment horizontal="centerContinuous" vertical="top"/>
    </xf>
    <xf numFmtId="0" fontId="23" fillId="0" borderId="16" xfId="12" applyFont="1" applyBorder="1" applyAlignment="1">
      <alignment horizontal="centerContinuous" vertical="top"/>
    </xf>
    <xf numFmtId="187" fontId="85" fillId="0" borderId="13" xfId="12" applyNumberFormat="1" applyFont="1" applyBorder="1" applyAlignment="1">
      <alignment horizontal="center" vertical="center"/>
    </xf>
    <xf numFmtId="187" fontId="85" fillId="0" borderId="11" xfId="12" applyNumberFormat="1" applyFont="1" applyBorder="1" applyAlignment="1">
      <alignment horizontal="center" vertical="center"/>
    </xf>
    <xf numFmtId="187" fontId="85" fillId="0" borderId="14" xfId="12" applyNumberFormat="1" applyFont="1" applyBorder="1" applyAlignment="1">
      <alignment horizontal="center" vertical="center"/>
    </xf>
    <xf numFmtId="187" fontId="85" fillId="0" borderId="15" xfId="12" applyNumberFormat="1" applyFont="1" applyBorder="1" applyAlignment="1">
      <alignment horizontal="center" vertical="center"/>
    </xf>
    <xf numFmtId="187" fontId="85" fillId="6" borderId="21" xfId="19" applyNumberFormat="1" applyFont="1" applyFill="1" applyBorder="1" applyAlignment="1">
      <alignment horizontal="center" vertical="center"/>
    </xf>
    <xf numFmtId="187" fontId="85" fillId="6" borderId="17" xfId="19" applyNumberFormat="1" applyFont="1" applyFill="1" applyBorder="1" applyAlignment="1">
      <alignment horizontal="center" vertical="center"/>
    </xf>
    <xf numFmtId="187" fontId="85" fillId="6" borderId="22" xfId="12" applyNumberFormat="1" applyFont="1" applyFill="1" applyBorder="1"/>
    <xf numFmtId="187" fontId="85" fillId="5" borderId="26" xfId="19" applyNumberFormat="1" applyFont="1" applyFill="1" applyBorder="1" applyAlignment="1">
      <alignment horizontal="center" vertical="center"/>
    </xf>
    <xf numFmtId="187" fontId="85" fillId="5" borderId="24" xfId="19" applyNumberFormat="1" applyFont="1" applyFill="1" applyBorder="1" applyAlignment="1">
      <alignment horizontal="center" vertical="center"/>
    </xf>
    <xf numFmtId="187" fontId="85" fillId="5" borderId="27" xfId="12" applyNumberFormat="1" applyFont="1" applyFill="1" applyBorder="1"/>
    <xf numFmtId="0" fontId="83" fillId="0" borderId="0" xfId="12" applyFont="1" applyFill="1" applyBorder="1"/>
    <xf numFmtId="187" fontId="85" fillId="5" borderId="58" xfId="19" applyNumberFormat="1" applyFont="1" applyFill="1" applyBorder="1" applyAlignment="1">
      <alignment horizontal="center" vertical="center"/>
    </xf>
    <xf numFmtId="187" fontId="85" fillId="5" borderId="25" xfId="19" applyNumberFormat="1" applyFont="1" applyFill="1" applyBorder="1" applyAlignment="1">
      <alignment horizontal="center" vertical="center"/>
    </xf>
    <xf numFmtId="187" fontId="85" fillId="5" borderId="59" xfId="12" applyNumberFormat="1" applyFont="1" applyFill="1" applyBorder="1"/>
    <xf numFmtId="188" fontId="86" fillId="0" borderId="24" xfId="8" applyNumberFormat="1" applyFont="1" applyBorder="1" applyAlignment="1" applyProtection="1">
      <alignment horizontal="right" vertical="top"/>
      <protection locked="0"/>
    </xf>
    <xf numFmtId="188" fontId="24" fillId="0" borderId="24" xfId="8" applyNumberFormat="1" applyFont="1" applyBorder="1" applyAlignment="1" applyProtection="1">
      <alignment horizontal="right" vertical="top"/>
      <protection locked="0"/>
    </xf>
    <xf numFmtId="0" fontId="85" fillId="0" borderId="24" xfId="12" applyFont="1" applyFill="1" applyBorder="1" applyAlignment="1">
      <alignment horizontal="center" vertical="center"/>
    </xf>
    <xf numFmtId="0" fontId="85" fillId="0" borderId="34" xfId="12" applyFont="1" applyFill="1" applyBorder="1" applyAlignment="1">
      <alignment vertical="center" wrapText="1"/>
    </xf>
    <xf numFmtId="0" fontId="85" fillId="0" borderId="24" xfId="12" applyFont="1" applyFill="1" applyBorder="1" applyAlignment="1">
      <alignment horizontal="center" vertical="center" wrapText="1"/>
    </xf>
    <xf numFmtId="0" fontId="85" fillId="0" borderId="34" xfId="12" applyFont="1" applyFill="1" applyBorder="1" applyAlignment="1">
      <alignment horizontal="center" vertical="center" wrapText="1"/>
    </xf>
    <xf numFmtId="0" fontId="85" fillId="8" borderId="34" xfId="12" applyFont="1" applyFill="1" applyBorder="1" applyAlignment="1">
      <alignment vertical="center"/>
    </xf>
    <xf numFmtId="0" fontId="85" fillId="8" borderId="24" xfId="12" applyFont="1" applyFill="1" applyBorder="1" applyAlignment="1">
      <alignment vertical="center"/>
    </xf>
    <xf numFmtId="0" fontId="85" fillId="8" borderId="28" xfId="12" applyFont="1" applyFill="1" applyBorder="1" applyAlignment="1">
      <alignment vertical="center"/>
    </xf>
    <xf numFmtId="0" fontId="85" fillId="8" borderId="27" xfId="12" applyFont="1" applyFill="1" applyBorder="1" applyAlignment="1">
      <alignment vertical="center"/>
    </xf>
    <xf numFmtId="43" fontId="85" fillId="8" borderId="24" xfId="19" applyFont="1" applyFill="1" applyBorder="1" applyAlignment="1">
      <alignment horizontal="center" vertical="center"/>
    </xf>
    <xf numFmtId="43" fontId="85" fillId="8" borderId="27" xfId="19" applyFont="1" applyFill="1" applyBorder="1" applyAlignment="1">
      <alignment horizontal="center" vertical="center"/>
    </xf>
    <xf numFmtId="0" fontId="85" fillId="0" borderId="20" xfId="12" applyFont="1" applyFill="1" applyBorder="1" applyAlignment="1">
      <alignment vertical="center"/>
    </xf>
    <xf numFmtId="0" fontId="85" fillId="0" borderId="34" xfId="12" applyFont="1" applyFill="1" applyBorder="1" applyAlignment="1">
      <alignment vertical="center"/>
    </xf>
    <xf numFmtId="0" fontId="85" fillId="0" borderId="24" xfId="12" applyFont="1" applyFill="1" applyBorder="1" applyAlignment="1">
      <alignment vertical="center"/>
    </xf>
    <xf numFmtId="0" fontId="85" fillId="0" borderId="28" xfId="12" applyFont="1" applyFill="1" applyBorder="1" applyAlignment="1">
      <alignment vertical="center"/>
    </xf>
    <xf numFmtId="0" fontId="85" fillId="0" borderId="27" xfId="12" applyFont="1" applyFill="1" applyBorder="1" applyAlignment="1">
      <alignment vertical="center"/>
    </xf>
    <xf numFmtId="43" fontId="85" fillId="0" borderId="26" xfId="19" applyFont="1" applyFill="1" applyBorder="1" applyAlignment="1">
      <alignment horizontal="center" vertical="center"/>
    </xf>
    <xf numFmtId="43" fontId="85" fillId="0" borderId="24" xfId="19" applyFont="1" applyFill="1" applyBorder="1" applyAlignment="1">
      <alignment horizontal="center" vertical="center"/>
    </xf>
    <xf numFmtId="43" fontId="85" fillId="0" borderId="27" xfId="19" applyFont="1" applyFill="1" applyBorder="1" applyAlignment="1">
      <alignment horizontal="center" vertical="center"/>
    </xf>
    <xf numFmtId="0" fontId="84" fillId="0" borderId="35" xfId="21" applyFont="1" applyFill="1" applyBorder="1"/>
    <xf numFmtId="0" fontId="81" fillId="0" borderId="0" xfId="12" applyFont="1" applyBorder="1"/>
    <xf numFmtId="0" fontId="24" fillId="0" borderId="0" xfId="21" applyFont="1" applyBorder="1"/>
    <xf numFmtId="0" fontId="24" fillId="0" borderId="0" xfId="0" applyFont="1" applyBorder="1" applyAlignment="1">
      <alignment horizontal="left" indent="1"/>
    </xf>
    <xf numFmtId="0" fontId="88" fillId="0" borderId="0" xfId="21" applyFont="1" applyFill="1" applyBorder="1" applyAlignment="1">
      <alignment horizontal="center" vertical="top"/>
    </xf>
    <xf numFmtId="0" fontId="83" fillId="0" borderId="0" xfId="12" applyFont="1" applyBorder="1" applyAlignment="1">
      <alignment horizontal="centerContinuous"/>
    </xf>
    <xf numFmtId="0" fontId="24" fillId="0" borderId="0" xfId="21" applyFont="1" applyBorder="1" applyAlignment="1">
      <alignment horizontal="centerContinuous"/>
    </xf>
    <xf numFmtId="0" fontId="24" fillId="0" borderId="0" xfId="21" applyFont="1" applyFill="1" applyBorder="1"/>
    <xf numFmtId="187" fontId="24" fillId="0" borderId="0" xfId="21" applyNumberFormat="1" applyFont="1" applyFill="1" applyBorder="1"/>
    <xf numFmtId="187" fontId="83" fillId="0" borderId="0" xfId="12" applyNumberFormat="1" applyFont="1" applyFill="1" applyBorder="1"/>
    <xf numFmtId="2" fontId="24" fillId="0" borderId="0" xfId="21" applyNumberFormat="1" applyFont="1" applyFill="1" applyBorder="1" applyAlignment="1"/>
    <xf numFmtId="0" fontId="81" fillId="2" borderId="0" xfId="0" applyFont="1" applyFill="1" applyBorder="1" applyAlignment="1">
      <alignment horizontal="left" indent="1"/>
    </xf>
    <xf numFmtId="0" fontId="88" fillId="2" borderId="0" xfId="21" applyFont="1" applyFill="1" applyBorder="1" applyAlignment="1">
      <alignment horizontal="center" vertical="top"/>
    </xf>
    <xf numFmtId="0" fontId="83" fillId="2" borderId="0" xfId="12" applyFont="1" applyFill="1" applyBorder="1" applyAlignment="1">
      <alignment horizontal="centerContinuous"/>
    </xf>
    <xf numFmtId="0" fontId="23" fillId="0" borderId="0" xfId="12" applyFont="1" applyBorder="1" applyAlignment="1">
      <alignment horizontal="left" vertical="center"/>
    </xf>
    <xf numFmtId="0" fontId="83" fillId="0" borderId="0" xfId="12" applyFont="1" applyBorder="1" applyAlignment="1">
      <alignment horizontal="center"/>
    </xf>
    <xf numFmtId="0" fontId="85" fillId="0" borderId="0" xfId="12" applyFont="1" applyBorder="1" applyAlignment="1">
      <alignment horizontal="center"/>
    </xf>
    <xf numFmtId="0" fontId="85" fillId="0" borderId="0" xfId="12" applyFont="1" applyBorder="1" applyAlignment="1">
      <alignment horizontal="centerContinuous"/>
    </xf>
    <xf numFmtId="0" fontId="24" fillId="0" borderId="6" xfId="12" applyFont="1" applyBorder="1" applyAlignment="1">
      <alignment horizontal="centerContinuous"/>
    </xf>
    <xf numFmtId="0" fontId="83" fillId="0" borderId="40" xfId="12" applyFont="1" applyBorder="1" applyAlignment="1">
      <alignment horizontal="centerContinuous"/>
    </xf>
    <xf numFmtId="0" fontId="23" fillId="0" borderId="4" xfId="12" applyFont="1" applyBorder="1" applyAlignment="1">
      <alignment horizontal="right"/>
    </xf>
    <xf numFmtId="0" fontId="23" fillId="0" borderId="2" xfId="12" applyFont="1" applyFill="1" applyBorder="1" applyAlignment="1">
      <alignment horizontal="centerContinuous"/>
    </xf>
    <xf numFmtId="0" fontId="23" fillId="0" borderId="47" xfId="12" applyFont="1" applyFill="1" applyBorder="1" applyAlignment="1">
      <alignment horizontal="centerContinuous"/>
    </xf>
    <xf numFmtId="0" fontId="23" fillId="0" borderId="3" xfId="12" applyFont="1" applyBorder="1" applyAlignment="1">
      <alignment horizontal="center"/>
    </xf>
    <xf numFmtId="0" fontId="23" fillId="0" borderId="3" xfId="12" applyFont="1" applyBorder="1" applyAlignment="1">
      <alignment horizontal="center" vertical="center" wrapText="1"/>
    </xf>
    <xf numFmtId="0" fontId="23" fillId="0" borderId="8" xfId="12" applyFont="1" applyBorder="1" applyAlignment="1">
      <alignment horizontal="center"/>
    </xf>
    <xf numFmtId="0" fontId="23" fillId="0" borderId="33" xfId="12" applyFont="1" applyBorder="1" applyAlignment="1">
      <alignment horizontal="right" vertical="center"/>
    </xf>
    <xf numFmtId="0" fontId="84" fillId="0" borderId="33" xfId="12" applyFont="1" applyBorder="1" applyAlignment="1">
      <alignment horizontal="left" vertical="top"/>
    </xf>
    <xf numFmtId="0" fontId="23" fillId="0" borderId="33" xfId="12" applyFont="1" applyBorder="1" applyAlignment="1">
      <alignment horizontal="center" vertical="top"/>
    </xf>
    <xf numFmtId="0" fontId="23" fillId="0" borderId="64" xfId="12" applyFont="1" applyBorder="1" applyAlignment="1">
      <alignment horizontal="center" vertical="top"/>
    </xf>
    <xf numFmtId="187" fontId="85" fillId="0" borderId="64" xfId="12" applyNumberFormat="1" applyFont="1" applyBorder="1" applyAlignment="1">
      <alignment horizontal="center" vertical="center"/>
    </xf>
    <xf numFmtId="187" fontId="85" fillId="0" borderId="33" xfId="12" applyNumberFormat="1" applyFont="1" applyBorder="1" applyAlignment="1">
      <alignment horizontal="center" vertical="center"/>
    </xf>
    <xf numFmtId="187" fontId="85" fillId="0" borderId="67" xfId="12" applyNumberFormat="1" applyFont="1" applyBorder="1" applyAlignment="1">
      <alignment horizontal="center" vertical="center"/>
    </xf>
    <xf numFmtId="0" fontId="24" fillId="0" borderId="24" xfId="12" applyFont="1" applyBorder="1" applyAlignment="1">
      <alignment horizontal="right" vertical="center"/>
    </xf>
    <xf numFmtId="0" fontId="85" fillId="0" borderId="34" xfId="12" applyFont="1" applyFill="1" applyBorder="1" applyAlignment="1">
      <alignment horizontal="center" vertical="center"/>
    </xf>
    <xf numFmtId="0" fontId="23" fillId="0" borderId="11" xfId="0" applyFont="1" applyBorder="1"/>
    <xf numFmtId="0" fontId="85" fillId="0" borderId="11" xfId="12" applyFont="1" applyFill="1" applyBorder="1" applyAlignment="1">
      <alignment horizontal="center" vertical="center"/>
    </xf>
    <xf numFmtId="0" fontId="85" fillId="0" borderId="12" xfId="12" applyFont="1" applyFill="1" applyBorder="1" applyAlignment="1">
      <alignment horizontal="center" vertical="center"/>
    </xf>
    <xf numFmtId="187" fontId="85" fillId="0" borderId="12" xfId="12" applyNumberFormat="1" applyFont="1" applyFill="1" applyBorder="1"/>
    <xf numFmtId="0" fontId="24" fillId="0" borderId="17" xfId="12" applyFont="1" applyBorder="1" applyAlignment="1">
      <alignment horizontal="right" vertical="center"/>
    </xf>
    <xf numFmtId="0" fontId="24" fillId="0" borderId="17" xfId="0" applyFont="1" applyBorder="1" applyAlignment="1">
      <alignment horizontal="left" indent="1"/>
    </xf>
    <xf numFmtId="0" fontId="85" fillId="0" borderId="17" xfId="12" applyFont="1" applyFill="1" applyBorder="1" applyAlignment="1">
      <alignment horizontal="center" vertical="center"/>
    </xf>
    <xf numFmtId="0" fontId="85" fillId="0" borderId="20" xfId="12" applyFont="1" applyFill="1" applyBorder="1" applyAlignment="1">
      <alignment horizontal="center" vertical="center"/>
    </xf>
    <xf numFmtId="0" fontId="24" fillId="0" borderId="24" xfId="0" applyFont="1" applyBorder="1" applyAlignment="1">
      <alignment horizontal="left" indent="1"/>
    </xf>
    <xf numFmtId="0" fontId="24" fillId="0" borderId="24" xfId="21" applyFont="1" applyBorder="1"/>
    <xf numFmtId="0" fontId="84" fillId="0" borderId="24" xfId="21" applyFont="1" applyFill="1" applyBorder="1"/>
    <xf numFmtId="0" fontId="84" fillId="0" borderId="34" xfId="21" applyFont="1" applyFill="1" applyBorder="1"/>
    <xf numFmtId="0" fontId="24" fillId="0" borderId="29" xfId="21" applyFont="1" applyBorder="1"/>
    <xf numFmtId="0" fontId="24" fillId="0" borderId="29" xfId="0" applyFont="1" applyBorder="1" applyAlignment="1">
      <alignment horizontal="left" indent="1"/>
    </xf>
    <xf numFmtId="0" fontId="84" fillId="0" borderId="29" xfId="21" applyFont="1" applyFill="1" applyBorder="1"/>
    <xf numFmtId="0" fontId="23" fillId="0" borderId="0" xfId="12" applyFont="1" applyBorder="1" applyAlignment="1">
      <alignment horizontal="left"/>
    </xf>
    <xf numFmtId="0" fontId="39" fillId="0" borderId="6" xfId="12" applyFont="1" applyFill="1" applyBorder="1" applyAlignment="1">
      <alignment horizontal="center"/>
    </xf>
    <xf numFmtId="0" fontId="39" fillId="0" borderId="3" xfId="12" applyFont="1" applyFill="1" applyBorder="1" applyAlignment="1">
      <alignment horizontal="center"/>
    </xf>
    <xf numFmtId="0" fontId="24" fillId="0" borderId="0" xfId="12" applyFont="1" applyBorder="1" applyAlignment="1">
      <alignment horizontal="left" indent="3"/>
    </xf>
    <xf numFmtId="0" fontId="24" fillId="0" borderId="6" xfId="12" applyFont="1" applyBorder="1"/>
    <xf numFmtId="0" fontId="24" fillId="0" borderId="3" xfId="12" applyFont="1" applyBorder="1"/>
    <xf numFmtId="0" fontId="92" fillId="3" borderId="0" xfId="12" applyFont="1" applyFill="1" applyBorder="1" applyAlignment="1">
      <alignment horizontal="left"/>
    </xf>
    <xf numFmtId="0" fontId="92" fillId="3" borderId="0" xfId="12" applyFont="1" applyFill="1" applyAlignment="1">
      <alignment horizontal="left"/>
    </xf>
    <xf numFmtId="0" fontId="92" fillId="3" borderId="6" xfId="12" applyFont="1" applyFill="1" applyBorder="1" applyAlignment="1">
      <alignment horizontal="left"/>
    </xf>
    <xf numFmtId="0" fontId="92" fillId="3" borderId="3" xfId="12" applyFont="1" applyFill="1" applyBorder="1" applyAlignment="1">
      <alignment horizontal="left"/>
    </xf>
    <xf numFmtId="0" fontId="92" fillId="0" borderId="0" xfId="12" applyFont="1" applyBorder="1" applyAlignment="1">
      <alignment horizontal="left"/>
    </xf>
    <xf numFmtId="189" fontId="24" fillId="0" borderId="24" xfId="8" applyNumberFormat="1" applyFont="1" applyBorder="1" applyAlignment="1" applyProtection="1">
      <alignment horizontal="right" vertical="top"/>
      <protection locked="0"/>
    </xf>
    <xf numFmtId="0" fontId="83" fillId="0" borderId="20" xfId="12" applyFont="1" applyFill="1" applyBorder="1" applyAlignment="1">
      <alignment vertical="center"/>
    </xf>
    <xf numFmtId="0" fontId="83" fillId="0" borderId="34" xfId="12" applyFont="1" applyFill="1" applyBorder="1" applyAlignment="1">
      <alignment vertical="center"/>
    </xf>
    <xf numFmtId="0" fontId="83" fillId="0" borderId="24" xfId="12" applyFont="1" applyFill="1" applyBorder="1" applyAlignment="1">
      <alignment vertical="center"/>
    </xf>
    <xf numFmtId="0" fontId="83" fillId="0" borderId="28" xfId="12" applyFont="1" applyFill="1" applyBorder="1" applyAlignment="1">
      <alignment vertical="center"/>
    </xf>
    <xf numFmtId="0" fontId="83" fillId="0" borderId="27" xfId="12" applyFont="1" applyFill="1" applyBorder="1" applyAlignment="1">
      <alignment vertical="center"/>
    </xf>
    <xf numFmtId="0" fontId="83" fillId="0" borderId="20" xfId="12" applyFont="1" applyFill="1" applyBorder="1" applyAlignment="1">
      <alignment vertical="top"/>
    </xf>
    <xf numFmtId="0" fontId="83" fillId="0" borderId="34" xfId="12" applyFont="1" applyFill="1" applyBorder="1" applyAlignment="1">
      <alignment vertical="top"/>
    </xf>
    <xf numFmtId="0" fontId="83" fillId="0" borderId="24" xfId="12" applyFont="1" applyFill="1" applyBorder="1" applyAlignment="1">
      <alignment vertical="top"/>
    </xf>
    <xf numFmtId="0" fontId="83" fillId="0" borderId="28" xfId="12" applyFont="1" applyFill="1" applyBorder="1" applyAlignment="1">
      <alignment vertical="top"/>
    </xf>
    <xf numFmtId="0" fontId="83" fillId="0" borderId="27" xfId="12" applyFont="1" applyFill="1" applyBorder="1" applyAlignment="1">
      <alignment vertical="top"/>
    </xf>
    <xf numFmtId="187" fontId="83" fillId="0" borderId="20" xfId="23" applyNumberFormat="1" applyFont="1" applyFill="1" applyBorder="1" applyAlignment="1">
      <alignment vertical="center"/>
    </xf>
    <xf numFmtId="187" fontId="83" fillId="0" borderId="34" xfId="23" applyNumberFormat="1" applyFont="1" applyFill="1" applyBorder="1" applyAlignment="1">
      <alignment vertical="center"/>
    </xf>
    <xf numFmtId="187" fontId="83" fillId="0" borderId="24" xfId="23" applyNumberFormat="1" applyFont="1" applyFill="1" applyBorder="1" applyAlignment="1">
      <alignment vertical="center"/>
    </xf>
    <xf numFmtId="187" fontId="83" fillId="0" borderId="28" xfId="23" applyNumberFormat="1" applyFont="1" applyFill="1" applyBorder="1" applyAlignment="1">
      <alignment vertical="center"/>
    </xf>
    <xf numFmtId="187" fontId="83" fillId="0" borderId="27" xfId="23" applyNumberFormat="1" applyFont="1" applyFill="1" applyBorder="1" applyAlignment="1">
      <alignment vertical="center"/>
    </xf>
    <xf numFmtId="187" fontId="83" fillId="0" borderId="20" xfId="23" applyNumberFormat="1" applyFont="1" applyFill="1" applyBorder="1" applyAlignment="1">
      <alignment vertical="top"/>
    </xf>
    <xf numFmtId="187" fontId="83" fillId="0" borderId="34" xfId="23" applyNumberFormat="1" applyFont="1" applyFill="1" applyBorder="1" applyAlignment="1">
      <alignment vertical="top"/>
    </xf>
    <xf numFmtId="187" fontId="83" fillId="0" borderId="24" xfId="23" applyNumberFormat="1" applyFont="1" applyFill="1" applyBorder="1" applyAlignment="1">
      <alignment vertical="top"/>
    </xf>
    <xf numFmtId="187" fontId="83" fillId="0" borderId="28" xfId="23" applyNumberFormat="1" applyFont="1" applyFill="1" applyBorder="1" applyAlignment="1">
      <alignment vertical="top"/>
    </xf>
    <xf numFmtId="187" fontId="83" fillId="0" borderId="27" xfId="23" applyNumberFormat="1" applyFont="1" applyFill="1" applyBorder="1" applyAlignment="1">
      <alignment vertical="top"/>
    </xf>
    <xf numFmtId="43" fontId="85" fillId="0" borderId="26" xfId="19" applyFont="1" applyFill="1" applyBorder="1" applyAlignment="1">
      <alignment horizontal="center" vertical="top"/>
    </xf>
    <xf numFmtId="43" fontId="85" fillId="0" borderId="24" xfId="19" applyFont="1" applyFill="1" applyBorder="1" applyAlignment="1">
      <alignment horizontal="center" vertical="top"/>
    </xf>
    <xf numFmtId="43" fontId="85" fillId="0" borderId="27" xfId="19" applyFont="1" applyFill="1" applyBorder="1" applyAlignment="1">
      <alignment horizontal="center" vertical="top"/>
    </xf>
    <xf numFmtId="0" fontId="24" fillId="0" borderId="28" xfId="12" applyFont="1" applyFill="1" applyBorder="1" applyAlignment="1">
      <alignment vertical="top"/>
    </xf>
    <xf numFmtId="0" fontId="85" fillId="0" borderId="20" xfId="12" applyFont="1" applyFill="1" applyBorder="1" applyAlignment="1">
      <alignment vertical="top"/>
    </xf>
    <xf numFmtId="0" fontId="85" fillId="0" borderId="34" xfId="12" applyFont="1" applyFill="1" applyBorder="1" applyAlignment="1">
      <alignment vertical="top"/>
    </xf>
    <xf numFmtId="0" fontId="85" fillId="0" borderId="24" xfId="12" applyFont="1" applyFill="1" applyBorder="1" applyAlignment="1">
      <alignment vertical="top"/>
    </xf>
    <xf numFmtId="0" fontId="85" fillId="0" borderId="28" xfId="12" applyFont="1" applyFill="1" applyBorder="1" applyAlignment="1">
      <alignment vertical="top"/>
    </xf>
    <xf numFmtId="0" fontId="85" fillId="0" borderId="27" xfId="12" applyFont="1" applyFill="1" applyBorder="1" applyAlignment="1">
      <alignment vertical="top"/>
    </xf>
    <xf numFmtId="0" fontId="83" fillId="0" borderId="0" xfId="12" applyFont="1" applyBorder="1" applyAlignment="1">
      <alignment vertical="top"/>
    </xf>
    <xf numFmtId="0" fontId="81" fillId="0" borderId="0" xfId="12" applyFont="1" applyBorder="1" applyAlignment="1">
      <alignment vertical="top"/>
    </xf>
    <xf numFmtId="190" fontId="83" fillId="0" borderId="20" xfId="23" applyNumberFormat="1" applyFont="1" applyFill="1" applyBorder="1" applyAlignment="1">
      <alignment vertical="top"/>
    </xf>
    <xf numFmtId="190" fontId="83" fillId="0" borderId="34" xfId="23" applyNumberFormat="1" applyFont="1" applyFill="1" applyBorder="1" applyAlignment="1">
      <alignment vertical="top"/>
    </xf>
    <xf numFmtId="190" fontId="83" fillId="0" borderId="24" xfId="23" applyNumberFormat="1" applyFont="1" applyFill="1" applyBorder="1" applyAlignment="1">
      <alignment vertical="top"/>
    </xf>
    <xf numFmtId="190" fontId="83" fillId="0" borderId="28" xfId="23" applyNumberFormat="1" applyFont="1" applyFill="1" applyBorder="1" applyAlignment="1">
      <alignment vertical="top"/>
    </xf>
    <xf numFmtId="190" fontId="83" fillId="0" borderId="27" xfId="23" applyNumberFormat="1" applyFont="1" applyFill="1" applyBorder="1" applyAlignment="1">
      <alignment vertical="top"/>
    </xf>
    <xf numFmtId="43" fontId="20" fillId="0" borderId="21" xfId="19" applyFont="1" applyFill="1" applyBorder="1" applyAlignment="1">
      <alignment horizontal="center" vertical="top"/>
    </xf>
    <xf numFmtId="43" fontId="20" fillId="0" borderId="17" xfId="19" applyFont="1" applyFill="1" applyBorder="1" applyAlignment="1">
      <alignment horizontal="center" vertical="top"/>
    </xf>
    <xf numFmtId="43" fontId="20" fillId="0" borderId="22" xfId="19" applyFont="1" applyFill="1" applyBorder="1" applyAlignment="1">
      <alignment horizontal="center" vertical="top"/>
    </xf>
    <xf numFmtId="0" fontId="17" fillId="0" borderId="24" xfId="12" applyFont="1" applyFill="1" applyBorder="1" applyAlignment="1">
      <alignment vertical="top"/>
    </xf>
    <xf numFmtId="0" fontId="17" fillId="0" borderId="0" xfId="12" applyFont="1" applyFill="1" applyBorder="1" applyAlignment="1">
      <alignment vertical="top"/>
    </xf>
    <xf numFmtId="0" fontId="17" fillId="0" borderId="17" xfId="12" applyFont="1" applyFill="1" applyBorder="1" applyAlignment="1">
      <alignment vertical="top"/>
    </xf>
    <xf numFmtId="0" fontId="17" fillId="0" borderId="22" xfId="12" applyFont="1" applyFill="1" applyBorder="1" applyAlignment="1">
      <alignment vertical="top"/>
    </xf>
    <xf numFmtId="190" fontId="83" fillId="0" borderId="20" xfId="23" applyNumberFormat="1" applyFont="1" applyFill="1" applyBorder="1" applyAlignment="1">
      <alignment vertical="center"/>
    </xf>
    <xf numFmtId="190" fontId="83" fillId="0" borderId="34" xfId="23" applyNumberFormat="1" applyFont="1" applyFill="1" applyBorder="1" applyAlignment="1">
      <alignment vertical="center"/>
    </xf>
    <xf numFmtId="190" fontId="83" fillId="0" borderId="24" xfId="23" applyNumberFormat="1" applyFont="1" applyFill="1" applyBorder="1" applyAlignment="1">
      <alignment vertical="center"/>
    </xf>
    <xf numFmtId="190" fontId="83" fillId="0" borderId="28" xfId="23" applyNumberFormat="1" applyFont="1" applyFill="1" applyBorder="1" applyAlignment="1">
      <alignment vertical="center"/>
    </xf>
    <xf numFmtId="190" fontId="83" fillId="0" borderId="27" xfId="23" applyNumberFormat="1" applyFont="1" applyFill="1" applyBorder="1" applyAlignment="1">
      <alignment vertical="center"/>
    </xf>
    <xf numFmtId="1" fontId="83" fillId="0" borderId="20" xfId="12" applyNumberFormat="1" applyFont="1" applyFill="1" applyBorder="1" applyAlignment="1">
      <alignment vertical="center"/>
    </xf>
    <xf numFmtId="1" fontId="83" fillId="0" borderId="34" xfId="12" applyNumberFormat="1" applyFont="1" applyFill="1" applyBorder="1" applyAlignment="1">
      <alignment vertical="center"/>
    </xf>
    <xf numFmtId="1" fontId="83" fillId="0" borderId="24" xfId="12" applyNumberFormat="1" applyFont="1" applyFill="1" applyBorder="1" applyAlignment="1">
      <alignment vertical="center"/>
    </xf>
    <xf numFmtId="1" fontId="83" fillId="0" borderId="28" xfId="12" applyNumberFormat="1" applyFont="1" applyFill="1" applyBorder="1" applyAlignment="1">
      <alignment vertical="center"/>
    </xf>
    <xf numFmtId="1" fontId="83" fillId="0" borderId="27" xfId="12" applyNumberFormat="1" applyFont="1" applyFill="1" applyBorder="1" applyAlignment="1">
      <alignment vertical="center"/>
    </xf>
    <xf numFmtId="1" fontId="83" fillId="0" borderId="20" xfId="12" applyNumberFormat="1" applyFont="1" applyFill="1" applyBorder="1" applyAlignment="1">
      <alignment vertical="top"/>
    </xf>
    <xf numFmtId="1" fontId="83" fillId="0" borderId="34" xfId="12" applyNumberFormat="1" applyFont="1" applyFill="1" applyBorder="1" applyAlignment="1">
      <alignment vertical="top"/>
    </xf>
    <xf numFmtId="1" fontId="83" fillId="0" borderId="24" xfId="12" applyNumberFormat="1" applyFont="1" applyFill="1" applyBorder="1" applyAlignment="1">
      <alignment vertical="top"/>
    </xf>
    <xf numFmtId="1" fontId="83" fillId="0" borderId="28" xfId="12" applyNumberFormat="1" applyFont="1" applyFill="1" applyBorder="1" applyAlignment="1">
      <alignment vertical="top"/>
    </xf>
    <xf numFmtId="1" fontId="83" fillId="0" borderId="27" xfId="12" applyNumberFormat="1" applyFont="1" applyFill="1" applyBorder="1" applyAlignment="1">
      <alignment vertical="top"/>
    </xf>
    <xf numFmtId="191" fontId="83" fillId="0" borderId="20" xfId="12" applyNumberFormat="1" applyFont="1" applyFill="1" applyBorder="1" applyAlignment="1">
      <alignment vertical="center"/>
    </xf>
    <xf numFmtId="191" fontId="83" fillId="0" borderId="34" xfId="12" applyNumberFormat="1" applyFont="1" applyFill="1" applyBorder="1" applyAlignment="1">
      <alignment vertical="center"/>
    </xf>
    <xf numFmtId="191" fontId="83" fillId="0" borderId="24" xfId="12" applyNumberFormat="1" applyFont="1" applyFill="1" applyBorder="1" applyAlignment="1">
      <alignment vertical="center"/>
    </xf>
    <xf numFmtId="191" fontId="83" fillId="0" borderId="28" xfId="12" applyNumberFormat="1" applyFont="1" applyFill="1" applyBorder="1" applyAlignment="1">
      <alignment vertical="center"/>
    </xf>
    <xf numFmtId="191" fontId="83" fillId="0" borderId="27" xfId="12" applyNumberFormat="1" applyFont="1" applyFill="1" applyBorder="1" applyAlignment="1">
      <alignment vertical="center"/>
    </xf>
    <xf numFmtId="1" fontId="83" fillId="0" borderId="20" xfId="23" applyNumberFormat="1" applyFont="1" applyFill="1" applyBorder="1" applyAlignment="1">
      <alignment vertical="center"/>
    </xf>
    <xf numFmtId="1" fontId="83" fillId="0" borderId="34" xfId="23" applyNumberFormat="1" applyFont="1" applyFill="1" applyBorder="1" applyAlignment="1">
      <alignment vertical="center"/>
    </xf>
    <xf numFmtId="1" fontId="83" fillId="0" borderId="24" xfId="23" applyNumberFormat="1" applyFont="1" applyFill="1" applyBorder="1" applyAlignment="1">
      <alignment vertical="center"/>
    </xf>
    <xf numFmtId="1" fontId="83" fillId="0" borderId="28" xfId="23" applyNumberFormat="1" applyFont="1" applyFill="1" applyBorder="1" applyAlignment="1">
      <alignment vertical="center"/>
    </xf>
    <xf numFmtId="1" fontId="83" fillId="0" borderId="27" xfId="23" applyNumberFormat="1" applyFont="1" applyFill="1" applyBorder="1" applyAlignment="1">
      <alignment vertical="center"/>
    </xf>
    <xf numFmtId="192" fontId="83" fillId="0" borderId="20" xfId="23" applyNumberFormat="1" applyFont="1" applyFill="1" applyBorder="1" applyAlignment="1">
      <alignment vertical="center"/>
    </xf>
    <xf numFmtId="192" fontId="83" fillId="0" borderId="34" xfId="23" applyNumberFormat="1" applyFont="1" applyFill="1" applyBorder="1" applyAlignment="1">
      <alignment vertical="center"/>
    </xf>
    <xf numFmtId="192" fontId="83" fillId="0" borderId="24" xfId="23" applyNumberFormat="1" applyFont="1" applyFill="1" applyBorder="1" applyAlignment="1">
      <alignment vertical="center"/>
    </xf>
    <xf numFmtId="192" fontId="83" fillId="0" borderId="28" xfId="23" applyNumberFormat="1" applyFont="1" applyFill="1" applyBorder="1" applyAlignment="1">
      <alignment vertical="center"/>
    </xf>
    <xf numFmtId="192" fontId="83" fillId="0" borderId="27" xfId="23" applyNumberFormat="1" applyFont="1" applyFill="1" applyBorder="1" applyAlignment="1">
      <alignment vertical="center"/>
    </xf>
    <xf numFmtId="192" fontId="94" fillId="0" borderId="20" xfId="23" applyNumberFormat="1" applyFont="1" applyFill="1" applyBorder="1" applyAlignment="1">
      <alignment vertical="center"/>
    </xf>
    <xf numFmtId="192" fontId="75" fillId="0" borderId="20" xfId="23" applyNumberFormat="1" applyFont="1" applyFill="1" applyBorder="1" applyAlignment="1">
      <alignment vertical="center"/>
    </xf>
    <xf numFmtId="192" fontId="94" fillId="0" borderId="20" xfId="12" applyNumberFormat="1" applyFont="1" applyFill="1" applyBorder="1" applyAlignment="1">
      <alignment vertical="top"/>
    </xf>
    <xf numFmtId="191" fontId="85" fillId="0" borderId="20" xfId="12" applyNumberFormat="1" applyFont="1" applyFill="1" applyBorder="1" applyAlignment="1">
      <alignment vertical="center"/>
    </xf>
    <xf numFmtId="0" fontId="94" fillId="0" borderId="34" xfId="0" applyNumberFormat="1" applyFont="1" applyFill="1" applyBorder="1" applyAlignment="1" applyProtection="1">
      <alignment vertical="top" wrapText="1"/>
      <protection locked="0"/>
    </xf>
    <xf numFmtId="43" fontId="95" fillId="0" borderId="26" xfId="19" applyFont="1" applyFill="1" applyBorder="1" applyAlignment="1">
      <alignment horizontal="center" vertical="top"/>
    </xf>
    <xf numFmtId="43" fontId="95" fillId="0" borderId="24" xfId="19" applyFont="1" applyFill="1" applyBorder="1" applyAlignment="1">
      <alignment horizontal="center" vertical="top"/>
    </xf>
    <xf numFmtId="43" fontId="95" fillId="0" borderId="27" xfId="19" applyFont="1" applyFill="1" applyBorder="1" applyAlignment="1">
      <alignment horizontal="center" vertical="top"/>
    </xf>
    <xf numFmtId="0" fontId="94" fillId="0" borderId="0" xfId="12" applyFont="1" applyBorder="1" applyAlignment="1">
      <alignment vertical="top"/>
    </xf>
    <xf numFmtId="192" fontId="83" fillId="0" borderId="20" xfId="23" applyNumberFormat="1" applyFont="1" applyFill="1" applyBorder="1" applyAlignment="1">
      <alignment vertical="top"/>
    </xf>
    <xf numFmtId="192" fontId="83" fillId="0" borderId="34" xfId="23" applyNumberFormat="1" applyFont="1" applyFill="1" applyBorder="1" applyAlignment="1">
      <alignment vertical="top"/>
    </xf>
    <xf numFmtId="192" fontId="83" fillId="0" borderId="24" xfId="23" applyNumberFormat="1" applyFont="1" applyFill="1" applyBorder="1" applyAlignment="1">
      <alignment vertical="top"/>
    </xf>
    <xf numFmtId="192" fontId="83" fillId="0" borderId="28" xfId="23" applyNumberFormat="1" applyFont="1" applyFill="1" applyBorder="1" applyAlignment="1">
      <alignment vertical="top"/>
    </xf>
    <xf numFmtId="192" fontId="83" fillId="0" borderId="27" xfId="23" applyNumberFormat="1" applyFont="1" applyFill="1" applyBorder="1" applyAlignment="1">
      <alignment vertical="top"/>
    </xf>
    <xf numFmtId="191" fontId="24" fillId="0" borderId="34" xfId="0" applyNumberFormat="1" applyFont="1" applyFill="1" applyBorder="1" applyAlignment="1" applyProtection="1">
      <alignment vertical="top" wrapText="1"/>
      <protection locked="0"/>
    </xf>
    <xf numFmtId="191" fontId="85" fillId="0" borderId="34" xfId="12" applyNumberFormat="1" applyFont="1" applyFill="1" applyBorder="1" applyAlignment="1">
      <alignment vertical="center"/>
    </xf>
    <xf numFmtId="191" fontId="85" fillId="0" borderId="24" xfId="12" applyNumberFormat="1" applyFont="1" applyFill="1" applyBorder="1" applyAlignment="1">
      <alignment vertical="center"/>
    </xf>
    <xf numFmtId="191" fontId="85" fillId="0" borderId="28" xfId="12" applyNumberFormat="1" applyFont="1" applyFill="1" applyBorder="1" applyAlignment="1">
      <alignment vertical="center"/>
    </xf>
    <xf numFmtId="191" fontId="85" fillId="0" borderId="27" xfId="12" applyNumberFormat="1" applyFont="1" applyFill="1" applyBorder="1" applyAlignment="1">
      <alignment vertical="center"/>
    </xf>
    <xf numFmtId="191" fontId="85" fillId="0" borderId="20" xfId="12" applyNumberFormat="1" applyFont="1" applyFill="1" applyBorder="1" applyAlignment="1">
      <alignment vertical="top"/>
    </xf>
    <xf numFmtId="191" fontId="85" fillId="0" borderId="34" xfId="12" applyNumberFormat="1" applyFont="1" applyFill="1" applyBorder="1" applyAlignment="1">
      <alignment vertical="top"/>
    </xf>
    <xf numFmtId="191" fontId="85" fillId="0" borderId="24" xfId="12" applyNumberFormat="1" applyFont="1" applyFill="1" applyBorder="1" applyAlignment="1">
      <alignment vertical="top"/>
    </xf>
    <xf numFmtId="191" fontId="85" fillId="0" borderId="28" xfId="12" applyNumberFormat="1" applyFont="1" applyFill="1" applyBorder="1" applyAlignment="1">
      <alignment vertical="top"/>
    </xf>
    <xf numFmtId="191" fontId="85" fillId="0" borderId="27" xfId="12" applyNumberFormat="1" applyFont="1" applyFill="1" applyBorder="1" applyAlignment="1">
      <alignment vertical="top"/>
    </xf>
    <xf numFmtId="191" fontId="85" fillId="0" borderId="26" xfId="19" applyNumberFormat="1" applyFont="1" applyFill="1" applyBorder="1" applyAlignment="1">
      <alignment horizontal="center" vertical="top"/>
    </xf>
    <xf numFmtId="191" fontId="85" fillId="0" borderId="24" xfId="19" applyNumberFormat="1" applyFont="1" applyFill="1" applyBorder="1" applyAlignment="1">
      <alignment horizontal="center" vertical="top"/>
    </xf>
    <xf numFmtId="191" fontId="85" fillId="0" borderId="27" xfId="19" applyNumberFormat="1" applyFont="1" applyFill="1" applyBorder="1" applyAlignment="1">
      <alignment horizontal="center" vertical="top"/>
    </xf>
    <xf numFmtId="191" fontId="83" fillId="0" borderId="0" xfId="12" applyNumberFormat="1" applyFont="1" applyBorder="1" applyAlignment="1">
      <alignment vertical="top"/>
    </xf>
    <xf numFmtId="191" fontId="83" fillId="0" borderId="20" xfId="12" applyNumberFormat="1" applyFont="1" applyFill="1" applyBorder="1" applyAlignment="1">
      <alignment vertical="top"/>
    </xf>
    <xf numFmtId="191" fontId="83" fillId="0" borderId="34" xfId="12" applyNumberFormat="1" applyFont="1" applyFill="1" applyBorder="1" applyAlignment="1">
      <alignment vertical="top"/>
    </xf>
    <xf numFmtId="191" fontId="83" fillId="0" borderId="24" xfId="12" applyNumberFormat="1" applyFont="1" applyFill="1" applyBorder="1" applyAlignment="1">
      <alignment vertical="top"/>
    </xf>
    <xf numFmtId="191" fontId="83" fillId="0" borderId="28" xfId="12" applyNumberFormat="1" applyFont="1" applyFill="1" applyBorder="1" applyAlignment="1">
      <alignment vertical="top"/>
    </xf>
    <xf numFmtId="191" fontId="83" fillId="0" borderId="27" xfId="12" applyNumberFormat="1" applyFont="1" applyFill="1" applyBorder="1" applyAlignment="1">
      <alignment vertical="top"/>
    </xf>
    <xf numFmtId="191" fontId="74" fillId="0" borderId="34" xfId="0" applyNumberFormat="1" applyFont="1" applyFill="1" applyBorder="1" applyAlignment="1" applyProtection="1">
      <alignment vertical="top" wrapText="1"/>
      <protection locked="0"/>
    </xf>
    <xf numFmtId="191" fontId="17" fillId="0" borderId="17" xfId="12" applyNumberFormat="1" applyFont="1" applyFill="1" applyBorder="1" applyAlignment="1">
      <alignment vertical="top"/>
    </xf>
    <xf numFmtId="192" fontId="74" fillId="0" borderId="20" xfId="23" applyNumberFormat="1" applyFont="1" applyFill="1" applyBorder="1" applyAlignment="1">
      <alignment vertical="center"/>
    </xf>
    <xf numFmtId="192" fontId="74" fillId="0" borderId="34" xfId="23" applyNumberFormat="1" applyFont="1" applyFill="1" applyBorder="1" applyAlignment="1">
      <alignment vertical="center"/>
    </xf>
    <xf numFmtId="192" fontId="74" fillId="0" borderId="24" xfId="23" applyNumberFormat="1" applyFont="1" applyFill="1" applyBorder="1" applyAlignment="1">
      <alignment vertical="center"/>
    </xf>
    <xf numFmtId="192" fontId="74" fillId="0" borderId="28" xfId="23" applyNumberFormat="1" applyFont="1" applyFill="1" applyBorder="1" applyAlignment="1">
      <alignment vertical="center"/>
    </xf>
    <xf numFmtId="192" fontId="74" fillId="0" borderId="27" xfId="23" applyNumberFormat="1" applyFont="1" applyFill="1" applyBorder="1" applyAlignment="1">
      <alignment vertical="center"/>
    </xf>
    <xf numFmtId="43" fontId="85" fillId="5" borderId="26" xfId="19" applyFont="1" applyFill="1" applyBorder="1" applyAlignment="1">
      <alignment horizontal="center" vertical="center"/>
    </xf>
    <xf numFmtId="43" fontId="85" fillId="5" borderId="24" xfId="19" applyFont="1" applyFill="1" applyBorder="1" applyAlignment="1">
      <alignment horizontal="center" vertical="center"/>
    </xf>
    <xf numFmtId="43" fontId="85" fillId="5" borderId="27" xfId="19" applyFont="1" applyFill="1" applyBorder="1" applyAlignment="1">
      <alignment horizontal="center" vertical="center"/>
    </xf>
    <xf numFmtId="0" fontId="83" fillId="5" borderId="24" xfId="12" applyFont="1" applyFill="1" applyBorder="1"/>
    <xf numFmtId="0" fontId="83" fillId="5" borderId="0" xfId="12" applyFont="1" applyFill="1" applyBorder="1"/>
    <xf numFmtId="192" fontId="83" fillId="0" borderId="20" xfId="12" applyNumberFormat="1" applyFont="1" applyFill="1" applyBorder="1" applyAlignment="1">
      <alignment vertical="center"/>
    </xf>
    <xf numFmtId="192" fontId="74" fillId="0" borderId="20" xfId="12" applyNumberFormat="1" applyFont="1" applyFill="1" applyBorder="1" applyAlignment="1">
      <alignment vertical="center"/>
    </xf>
    <xf numFmtId="187" fontId="74" fillId="0" borderId="20" xfId="23" applyNumberFormat="1" applyFont="1" applyFill="1" applyBorder="1" applyAlignment="1">
      <alignment vertical="top"/>
    </xf>
    <xf numFmtId="187" fontId="74" fillId="0" borderId="34" xfId="23" applyNumberFormat="1" applyFont="1" applyFill="1" applyBorder="1" applyAlignment="1">
      <alignment vertical="top"/>
    </xf>
    <xf numFmtId="187" fontId="74" fillId="0" borderId="24" xfId="23" applyNumberFormat="1" applyFont="1" applyFill="1" applyBorder="1" applyAlignment="1">
      <alignment vertical="top"/>
    </xf>
    <xf numFmtId="187" fontId="74" fillId="0" borderId="28" xfId="23" applyNumberFormat="1" applyFont="1" applyFill="1" applyBorder="1" applyAlignment="1">
      <alignment vertical="top"/>
    </xf>
    <xf numFmtId="187" fontId="74" fillId="0" borderId="27" xfId="23" applyNumberFormat="1" applyFont="1" applyFill="1" applyBorder="1" applyAlignment="1">
      <alignment vertical="top"/>
    </xf>
    <xf numFmtId="187" fontId="24" fillId="0" borderId="34" xfId="23" applyNumberFormat="1" applyFont="1" applyFill="1" applyBorder="1" applyAlignment="1" applyProtection="1">
      <alignment vertical="top" wrapText="1"/>
      <protection locked="0"/>
    </xf>
    <xf numFmtId="187" fontId="87" fillId="0" borderId="26" xfId="23" applyNumberFormat="1" applyFont="1" applyFill="1" applyBorder="1" applyAlignment="1">
      <alignment horizontal="center" vertical="top"/>
    </xf>
    <xf numFmtId="187" fontId="87" fillId="0" borderId="24" xfId="23" applyNumberFormat="1" applyFont="1" applyFill="1" applyBorder="1" applyAlignment="1">
      <alignment horizontal="center" vertical="top"/>
    </xf>
    <xf numFmtId="187" fontId="87" fillId="0" borderId="27" xfId="23" applyNumberFormat="1" applyFont="1" applyFill="1" applyBorder="1" applyAlignment="1">
      <alignment horizontal="center" vertical="top"/>
    </xf>
    <xf numFmtId="187" fontId="87" fillId="0" borderId="0" xfId="23" applyNumberFormat="1" applyFont="1" applyBorder="1" applyAlignment="1">
      <alignment vertical="top"/>
    </xf>
    <xf numFmtId="192" fontId="70" fillId="0" borderId="20" xfId="23" applyNumberFormat="1" applyFont="1" applyFill="1" applyBorder="1" applyAlignment="1">
      <alignment vertical="top"/>
    </xf>
    <xf numFmtId="192" fontId="70" fillId="0" borderId="34" xfId="23" applyNumberFormat="1" applyFont="1" applyFill="1" applyBorder="1" applyAlignment="1">
      <alignment vertical="top"/>
    </xf>
    <xf numFmtId="192" fontId="70" fillId="0" borderId="24" xfId="23" applyNumberFormat="1" applyFont="1" applyFill="1" applyBorder="1" applyAlignment="1">
      <alignment vertical="top"/>
    </xf>
    <xf numFmtId="192" fontId="70" fillId="0" borderId="28" xfId="23" applyNumberFormat="1" applyFont="1" applyFill="1" applyBorder="1" applyAlignment="1">
      <alignment vertical="top"/>
    </xf>
    <xf numFmtId="192" fontId="70" fillId="0" borderId="27" xfId="23" applyNumberFormat="1" applyFont="1" applyFill="1" applyBorder="1" applyAlignment="1">
      <alignment vertical="top"/>
    </xf>
    <xf numFmtId="191" fontId="75" fillId="0" borderId="20" xfId="12" applyNumberFormat="1" applyFont="1" applyFill="1" applyBorder="1" applyAlignment="1">
      <alignment vertical="center"/>
    </xf>
    <xf numFmtId="191" fontId="75" fillId="0" borderId="20" xfId="12" applyNumberFormat="1" applyFont="1" applyFill="1" applyBorder="1" applyAlignment="1">
      <alignment vertical="top"/>
    </xf>
    <xf numFmtId="192" fontId="75" fillId="0" borderId="20" xfId="23" applyNumberFormat="1" applyFont="1" applyFill="1" applyBorder="1" applyAlignment="1">
      <alignment vertical="top"/>
    </xf>
    <xf numFmtId="192" fontId="83" fillId="0" borderId="20" xfId="12" applyNumberFormat="1" applyFont="1" applyFill="1" applyBorder="1" applyAlignment="1">
      <alignment vertical="top"/>
    </xf>
    <xf numFmtId="192" fontId="91" fillId="0" borderId="20" xfId="12" applyNumberFormat="1" applyFont="1" applyFill="1" applyBorder="1" applyAlignment="1">
      <alignment vertical="top"/>
    </xf>
    <xf numFmtId="191" fontId="96" fillId="0" borderId="20" xfId="12" applyNumberFormat="1" applyFont="1" applyFill="1" applyBorder="1" applyAlignment="1">
      <alignment vertical="center"/>
    </xf>
    <xf numFmtId="191" fontId="74" fillId="0" borderId="20" xfId="12" applyNumberFormat="1" applyFont="1" applyFill="1" applyBorder="1" applyAlignment="1">
      <alignment vertical="center"/>
    </xf>
    <xf numFmtId="192" fontId="74" fillId="0" borderId="20" xfId="23" applyNumberFormat="1" applyFont="1" applyFill="1" applyBorder="1" applyAlignment="1">
      <alignment vertical="top"/>
    </xf>
    <xf numFmtId="192" fontId="74" fillId="0" borderId="20" xfId="12" applyNumberFormat="1" applyFont="1" applyFill="1" applyBorder="1" applyAlignment="1">
      <alignment vertical="top"/>
    </xf>
    <xf numFmtId="192" fontId="75" fillId="0" borderId="20" xfId="12" applyNumberFormat="1" applyFont="1" applyFill="1" applyBorder="1" applyAlignment="1">
      <alignment vertical="top"/>
    </xf>
    <xf numFmtId="0" fontId="96" fillId="0" borderId="20" xfId="12" applyFont="1" applyFill="1" applyBorder="1" applyAlignment="1">
      <alignment vertical="top"/>
    </xf>
    <xf numFmtId="0" fontId="96" fillId="0" borderId="34" xfId="12" applyFont="1" applyFill="1" applyBorder="1" applyAlignment="1">
      <alignment vertical="top"/>
    </xf>
    <xf numFmtId="0" fontId="96" fillId="0" borderId="24" xfId="12" applyFont="1" applyFill="1" applyBorder="1" applyAlignment="1">
      <alignment vertical="top"/>
    </xf>
    <xf numFmtId="0" fontId="96" fillId="0" borderId="28" xfId="12" applyFont="1" applyFill="1" applyBorder="1" applyAlignment="1">
      <alignment vertical="top"/>
    </xf>
    <xf numFmtId="0" fontId="96" fillId="0" borderId="27" xfId="12" applyFont="1" applyFill="1" applyBorder="1" applyAlignment="1">
      <alignment vertical="top"/>
    </xf>
    <xf numFmtId="0" fontId="75" fillId="0" borderId="34" xfId="12" applyFont="1" applyFill="1" applyBorder="1" applyAlignment="1">
      <alignment vertical="top"/>
    </xf>
    <xf numFmtId="0" fontId="75" fillId="0" borderId="24" xfId="12" applyFont="1" applyFill="1" applyBorder="1" applyAlignment="1">
      <alignment vertical="top"/>
    </xf>
    <xf numFmtId="0" fontId="75" fillId="0" borderId="28" xfId="12" applyFont="1" applyFill="1" applyBorder="1" applyAlignment="1">
      <alignment vertical="top"/>
    </xf>
    <xf numFmtId="0" fontId="75" fillId="0" borderId="27" xfId="12" applyFont="1" applyFill="1" applyBorder="1" applyAlignment="1">
      <alignment vertical="top"/>
    </xf>
    <xf numFmtId="0" fontId="75" fillId="0" borderId="20" xfId="12" applyFont="1" applyFill="1" applyBorder="1" applyAlignment="1">
      <alignment vertical="top"/>
    </xf>
    <xf numFmtId="0" fontId="74" fillId="0" borderId="20" xfId="12" applyFont="1" applyFill="1" applyBorder="1" applyAlignment="1">
      <alignment vertical="center"/>
    </xf>
    <xf numFmtId="187" fontId="73" fillId="0" borderId="20" xfId="12" applyNumberFormat="1" applyFont="1" applyFill="1" applyBorder="1" applyAlignment="1">
      <alignment vertical="top"/>
    </xf>
    <xf numFmtId="0" fontId="74" fillId="0" borderId="34" xfId="12" applyFont="1" applyFill="1" applyBorder="1" applyAlignment="1">
      <alignment vertical="center"/>
    </xf>
    <xf numFmtId="0" fontId="74" fillId="0" borderId="24" xfId="12" applyFont="1" applyFill="1" applyBorder="1" applyAlignment="1">
      <alignment vertical="center"/>
    </xf>
    <xf numFmtId="0" fontId="74" fillId="0" borderId="28" xfId="12" applyFont="1" applyFill="1" applyBorder="1" applyAlignment="1">
      <alignment vertical="center"/>
    </xf>
    <xf numFmtId="0" fontId="74" fillId="0" borderId="27" xfId="12" applyFont="1" applyFill="1" applyBorder="1" applyAlignment="1">
      <alignment vertical="center"/>
    </xf>
    <xf numFmtId="192" fontId="74" fillId="0" borderId="34" xfId="23" applyNumberFormat="1" applyFont="1" applyFill="1" applyBorder="1" applyAlignment="1">
      <alignment vertical="top"/>
    </xf>
    <xf numFmtId="192" fontId="74" fillId="0" borderId="24" xfId="23" applyNumberFormat="1" applyFont="1" applyFill="1" applyBorder="1" applyAlignment="1">
      <alignment vertical="top"/>
    </xf>
    <xf numFmtId="192" fontId="74" fillId="0" borderId="28" xfId="23" applyNumberFormat="1" applyFont="1" applyFill="1" applyBorder="1" applyAlignment="1">
      <alignment vertical="top"/>
    </xf>
    <xf numFmtId="192" fontId="74" fillId="0" borderId="27" xfId="23" applyNumberFormat="1" applyFont="1" applyFill="1" applyBorder="1" applyAlignment="1">
      <alignment vertical="top"/>
    </xf>
    <xf numFmtId="0" fontId="83" fillId="5" borderId="20" xfId="12" applyFont="1" applyFill="1" applyBorder="1" applyAlignment="1">
      <alignment vertical="center"/>
    </xf>
    <xf numFmtId="0" fontId="83" fillId="5" borderId="34" xfId="12" applyFont="1" applyFill="1" applyBorder="1" applyAlignment="1">
      <alignment vertical="center"/>
    </xf>
    <xf numFmtId="0" fontId="83" fillId="5" borderId="24" xfId="12" applyFont="1" applyFill="1" applyBorder="1" applyAlignment="1">
      <alignment vertical="center"/>
    </xf>
    <xf numFmtId="0" fontId="83" fillId="5" borderId="28" xfId="12" applyFont="1" applyFill="1" applyBorder="1" applyAlignment="1">
      <alignment vertical="center"/>
    </xf>
    <xf numFmtId="0" fontId="83" fillId="5" borderId="27" xfId="12" applyFont="1" applyFill="1" applyBorder="1" applyAlignment="1">
      <alignment vertical="center"/>
    </xf>
    <xf numFmtId="0" fontId="17" fillId="0" borderId="20" xfId="12" applyFont="1" applyFill="1" applyBorder="1" applyAlignment="1">
      <alignment vertical="center"/>
    </xf>
    <xf numFmtId="0" fontId="17" fillId="0" borderId="34" xfId="12" applyFont="1" applyFill="1" applyBorder="1" applyAlignment="1">
      <alignment vertical="center"/>
    </xf>
    <xf numFmtId="0" fontId="17" fillId="0" borderId="28" xfId="12" applyFont="1" applyFill="1" applyBorder="1" applyAlignment="1">
      <alignment vertical="center"/>
    </xf>
    <xf numFmtId="0" fontId="17" fillId="0" borderId="27" xfId="12" applyFont="1" applyFill="1" applyBorder="1" applyAlignment="1">
      <alignment vertical="center"/>
    </xf>
    <xf numFmtId="192" fontId="17" fillId="0" borderId="20" xfId="23" applyNumberFormat="1" applyFont="1" applyFill="1" applyBorder="1" applyAlignment="1">
      <alignment vertical="center"/>
    </xf>
    <xf numFmtId="192" fontId="17" fillId="0" borderId="34" xfId="23" applyNumberFormat="1" applyFont="1" applyFill="1" applyBorder="1" applyAlignment="1">
      <alignment vertical="center"/>
    </xf>
    <xf numFmtId="192" fontId="17" fillId="0" borderId="24" xfId="23" applyNumberFormat="1" applyFont="1" applyFill="1" applyBorder="1" applyAlignment="1">
      <alignment vertical="center"/>
    </xf>
    <xf numFmtId="192" fontId="17" fillId="0" borderId="28" xfId="23" applyNumberFormat="1" applyFont="1" applyFill="1" applyBorder="1" applyAlignment="1">
      <alignment vertical="center"/>
    </xf>
    <xf numFmtId="192" fontId="17" fillId="0" borderId="27" xfId="23" applyNumberFormat="1" applyFont="1" applyFill="1" applyBorder="1" applyAlignment="1">
      <alignment vertical="center"/>
    </xf>
    <xf numFmtId="191" fontId="17" fillId="0" borderId="20" xfId="12" applyNumberFormat="1" applyFont="1" applyFill="1" applyBorder="1" applyAlignment="1">
      <alignment vertical="center"/>
    </xf>
    <xf numFmtId="191" fontId="17" fillId="0" borderId="34" xfId="12" applyNumberFormat="1" applyFont="1" applyFill="1" applyBorder="1" applyAlignment="1">
      <alignment vertical="center"/>
    </xf>
    <xf numFmtId="191" fontId="17" fillId="0" borderId="24" xfId="12" applyNumberFormat="1" applyFont="1" applyFill="1" applyBorder="1" applyAlignment="1">
      <alignment vertical="center"/>
    </xf>
    <xf numFmtId="191" fontId="17" fillId="0" borderId="28" xfId="12" applyNumberFormat="1" applyFont="1" applyFill="1" applyBorder="1" applyAlignment="1">
      <alignment vertical="center"/>
    </xf>
    <xf numFmtId="191" fontId="17" fillId="0" borderId="27" xfId="12" applyNumberFormat="1" applyFont="1" applyFill="1" applyBorder="1" applyAlignment="1">
      <alignment vertical="center"/>
    </xf>
    <xf numFmtId="191" fontId="41" fillId="0" borderId="24" xfId="21" applyNumberFormat="1" applyFont="1" applyFill="1" applyBorder="1" applyAlignment="1" applyProtection="1">
      <alignment vertical="top" wrapText="1"/>
      <protection locked="0"/>
    </xf>
    <xf numFmtId="191" fontId="41" fillId="0" borderId="24" xfId="0" applyNumberFormat="1" applyFont="1" applyFill="1" applyBorder="1" applyAlignment="1" applyProtection="1">
      <alignment vertical="top" wrapText="1"/>
      <protection locked="0"/>
    </xf>
    <xf numFmtId="191" fontId="41" fillId="0" borderId="68" xfId="0" applyNumberFormat="1" applyFont="1" applyFill="1" applyBorder="1" applyAlignment="1" applyProtection="1">
      <alignment horizontal="center" vertical="top" wrapText="1"/>
      <protection locked="0"/>
    </xf>
    <xf numFmtId="191" fontId="20" fillId="0" borderId="26" xfId="19" applyNumberFormat="1" applyFont="1" applyFill="1" applyBorder="1" applyAlignment="1">
      <alignment horizontal="center" vertical="top"/>
    </xf>
    <xf numFmtId="191" fontId="20" fillId="0" borderId="24" xfId="19" applyNumberFormat="1" applyFont="1" applyFill="1" applyBorder="1" applyAlignment="1">
      <alignment horizontal="center" vertical="top"/>
    </xf>
    <xf numFmtId="191" fontId="20" fillId="0" borderId="27" xfId="19" applyNumberFormat="1" applyFont="1" applyFill="1" applyBorder="1" applyAlignment="1">
      <alignment horizontal="center" vertical="top"/>
    </xf>
    <xf numFmtId="191" fontId="17" fillId="0" borderId="24" xfId="12" applyNumberFormat="1" applyFont="1" applyBorder="1" applyAlignment="1">
      <alignment vertical="top"/>
    </xf>
    <xf numFmtId="191" fontId="17" fillId="0" borderId="0" xfId="12" applyNumberFormat="1" applyFont="1" applyBorder="1" applyAlignment="1">
      <alignment vertical="top"/>
    </xf>
    <xf numFmtId="191" fontId="17" fillId="0" borderId="20" xfId="12" applyNumberFormat="1" applyFont="1" applyFill="1" applyBorder="1" applyAlignment="1">
      <alignment vertical="top"/>
    </xf>
    <xf numFmtId="191" fontId="17" fillId="0" borderId="34" xfId="12" applyNumberFormat="1" applyFont="1" applyFill="1" applyBorder="1" applyAlignment="1">
      <alignment vertical="top"/>
    </xf>
    <xf numFmtId="191" fontId="17" fillId="0" borderId="24" xfId="12" applyNumberFormat="1" applyFont="1" applyFill="1" applyBorder="1" applyAlignment="1">
      <alignment vertical="top"/>
    </xf>
    <xf numFmtId="191" fontId="17" fillId="0" borderId="28" xfId="12" applyNumberFormat="1" applyFont="1" applyFill="1" applyBorder="1" applyAlignment="1">
      <alignment vertical="top"/>
    </xf>
    <xf numFmtId="191" fontId="17" fillId="0" borderId="27" xfId="12" applyNumberFormat="1" applyFont="1" applyFill="1" applyBorder="1" applyAlignment="1">
      <alignment vertical="top"/>
    </xf>
    <xf numFmtId="0" fontId="17" fillId="0" borderId="20" xfId="12" applyFont="1" applyFill="1" applyBorder="1" applyAlignment="1">
      <alignment vertical="top"/>
    </xf>
    <xf numFmtId="0" fontId="17" fillId="0" borderId="34" xfId="12" applyFont="1" applyFill="1" applyBorder="1" applyAlignment="1">
      <alignment vertical="top"/>
    </xf>
    <xf numFmtId="0" fontId="17" fillId="0" borderId="28" xfId="12" applyFont="1" applyFill="1" applyBorder="1" applyAlignment="1">
      <alignment vertical="top"/>
    </xf>
    <xf numFmtId="0" fontId="17" fillId="0" borderId="27" xfId="12" applyFont="1" applyFill="1" applyBorder="1" applyAlignment="1">
      <alignment vertical="top"/>
    </xf>
    <xf numFmtId="43" fontId="20" fillId="0" borderId="26" xfId="19" applyFont="1" applyFill="1" applyBorder="1" applyAlignment="1">
      <alignment horizontal="center" vertical="top"/>
    </xf>
    <xf numFmtId="43" fontId="20" fillId="0" borderId="24" xfId="19" applyFont="1" applyFill="1" applyBorder="1" applyAlignment="1">
      <alignment horizontal="center" vertical="top"/>
    </xf>
    <xf numFmtId="43" fontId="20" fillId="0" borderId="27" xfId="19" applyFont="1" applyFill="1" applyBorder="1" applyAlignment="1">
      <alignment horizontal="center" vertical="top"/>
    </xf>
    <xf numFmtId="0" fontId="17" fillId="0" borderId="24" xfId="12" applyFont="1" applyBorder="1" applyAlignment="1">
      <alignment vertical="top"/>
    </xf>
    <xf numFmtId="0" fontId="17" fillId="0" borderId="0" xfId="12" applyFont="1" applyBorder="1" applyAlignment="1">
      <alignment vertical="top"/>
    </xf>
    <xf numFmtId="191" fontId="74" fillId="0" borderId="20" xfId="12" applyNumberFormat="1" applyFont="1" applyFill="1" applyBorder="1" applyAlignment="1">
      <alignment vertical="top"/>
    </xf>
    <xf numFmtId="191" fontId="41" fillId="0" borderId="20" xfId="12" applyNumberFormat="1" applyFont="1" applyFill="1" applyBorder="1" applyAlignment="1">
      <alignment vertical="top"/>
    </xf>
    <xf numFmtId="191" fontId="41" fillId="0" borderId="34" xfId="12" applyNumberFormat="1" applyFont="1" applyFill="1" applyBorder="1" applyAlignment="1">
      <alignment vertical="top"/>
    </xf>
    <xf numFmtId="191" fontId="41" fillId="0" borderId="24" xfId="12" applyNumberFormat="1" applyFont="1" applyFill="1" applyBorder="1" applyAlignment="1">
      <alignment vertical="top"/>
    </xf>
    <xf numFmtId="191" fontId="41" fillId="0" borderId="28" xfId="12" applyNumberFormat="1" applyFont="1" applyFill="1" applyBorder="1" applyAlignment="1">
      <alignment vertical="top"/>
    </xf>
    <xf numFmtId="191" fontId="41" fillId="0" borderId="27" xfId="12" applyNumberFormat="1" applyFont="1" applyFill="1" applyBorder="1" applyAlignment="1">
      <alignment vertical="top"/>
    </xf>
    <xf numFmtId="191" fontId="41" fillId="0" borderId="20" xfId="12" applyNumberFormat="1" applyFont="1" applyFill="1" applyBorder="1" applyAlignment="1">
      <alignment vertical="center"/>
    </xf>
    <xf numFmtId="191" fontId="41" fillId="0" borderId="34" xfId="12" applyNumberFormat="1" applyFont="1" applyFill="1" applyBorder="1" applyAlignment="1">
      <alignment vertical="center"/>
    </xf>
    <xf numFmtId="191" fontId="41" fillId="0" borderId="24" xfId="12" applyNumberFormat="1" applyFont="1" applyFill="1" applyBorder="1" applyAlignment="1">
      <alignment vertical="center"/>
    </xf>
    <xf numFmtId="191" fontId="41" fillId="0" borderId="28" xfId="12" applyNumberFormat="1" applyFont="1" applyFill="1" applyBorder="1" applyAlignment="1">
      <alignment vertical="center"/>
    </xf>
    <xf numFmtId="191" fontId="41" fillId="0" borderId="27" xfId="12" applyNumberFormat="1" applyFont="1" applyFill="1" applyBorder="1" applyAlignment="1">
      <alignment vertical="center"/>
    </xf>
    <xf numFmtId="192" fontId="41" fillId="0" borderId="24" xfId="21" applyNumberFormat="1" applyFont="1" applyFill="1" applyBorder="1" applyAlignment="1" applyProtection="1">
      <alignment vertical="top" wrapText="1"/>
      <protection locked="0"/>
    </xf>
    <xf numFmtId="192" fontId="41" fillId="0" borderId="24" xfId="0" applyNumberFormat="1" applyFont="1" applyFill="1" applyBorder="1" applyAlignment="1" applyProtection="1">
      <alignment vertical="top" wrapText="1"/>
      <protection locked="0"/>
    </xf>
    <xf numFmtId="192" fontId="41" fillId="0" borderId="68" xfId="0" applyNumberFormat="1" applyFont="1" applyFill="1" applyBorder="1" applyAlignment="1" applyProtection="1">
      <alignment horizontal="center" vertical="top" wrapText="1"/>
      <protection locked="0"/>
    </xf>
    <xf numFmtId="192" fontId="20" fillId="0" borderId="26" xfId="19" applyNumberFormat="1" applyFont="1" applyFill="1" applyBorder="1" applyAlignment="1">
      <alignment horizontal="center" vertical="top"/>
    </xf>
    <xf numFmtId="192" fontId="20" fillId="0" borderId="24" xfId="19" applyNumberFormat="1" applyFont="1" applyFill="1" applyBorder="1" applyAlignment="1">
      <alignment horizontal="center" vertical="top"/>
    </xf>
    <xf numFmtId="192" fontId="20" fillId="0" borderId="27" xfId="19" applyNumberFormat="1" applyFont="1" applyFill="1" applyBorder="1" applyAlignment="1">
      <alignment horizontal="center" vertical="top"/>
    </xf>
    <xf numFmtId="192" fontId="17" fillId="0" borderId="24" xfId="12" applyNumberFormat="1" applyFont="1" applyBorder="1" applyAlignment="1">
      <alignment vertical="top"/>
    </xf>
    <xf numFmtId="192" fontId="17" fillId="0" borderId="0" xfId="12" applyNumberFormat="1" applyFont="1" applyBorder="1" applyAlignment="1">
      <alignment vertical="top"/>
    </xf>
    <xf numFmtId="0" fontId="41" fillId="0" borderId="20" xfId="12" applyFont="1" applyFill="1" applyBorder="1" applyAlignment="1">
      <alignment vertical="center"/>
    </xf>
    <xf numFmtId="0" fontId="41" fillId="0" borderId="20" xfId="12" applyFont="1" applyFill="1" applyBorder="1" applyAlignment="1">
      <alignment vertical="top"/>
    </xf>
    <xf numFmtId="192" fontId="41" fillId="0" borderId="20" xfId="12" applyNumberFormat="1" applyFont="1" applyFill="1" applyBorder="1" applyAlignment="1">
      <alignment vertical="top"/>
    </xf>
    <xf numFmtId="192" fontId="41" fillId="0" borderId="34" xfId="12" applyNumberFormat="1" applyFont="1" applyFill="1" applyBorder="1" applyAlignment="1">
      <alignment vertical="top"/>
    </xf>
    <xf numFmtId="192" fontId="41" fillId="0" borderId="24" xfId="12" applyNumberFormat="1" applyFont="1" applyFill="1" applyBorder="1" applyAlignment="1">
      <alignment vertical="top"/>
    </xf>
    <xf numFmtId="192" fontId="41" fillId="0" borderId="28" xfId="12" applyNumberFormat="1" applyFont="1" applyFill="1" applyBorder="1" applyAlignment="1">
      <alignment vertical="top"/>
    </xf>
    <xf numFmtId="192" fontId="41" fillId="0" borderId="27" xfId="12" applyNumberFormat="1" applyFont="1" applyFill="1" applyBorder="1" applyAlignment="1">
      <alignment vertical="top"/>
    </xf>
    <xf numFmtId="0" fontId="17" fillId="0" borderId="24" xfId="12" applyFont="1" applyBorder="1" applyAlignment="1">
      <alignment horizontal="right" vertical="top"/>
    </xf>
    <xf numFmtId="0" fontId="41" fillId="0" borderId="34" xfId="12" applyFont="1" applyFill="1" applyBorder="1" applyAlignment="1">
      <alignment vertical="top"/>
    </xf>
    <xf numFmtId="0" fontId="41" fillId="0" borderId="24" xfId="12" applyFont="1" applyFill="1" applyBorder="1" applyAlignment="1">
      <alignment vertical="top"/>
    </xf>
    <xf numFmtId="0" fontId="41" fillId="0" borderId="28" xfId="12" applyFont="1" applyFill="1" applyBorder="1" applyAlignment="1">
      <alignment vertical="top"/>
    </xf>
    <xf numFmtId="0" fontId="41" fillId="0" borderId="27" xfId="12" applyFont="1" applyFill="1" applyBorder="1" applyAlignment="1">
      <alignment vertical="top"/>
    </xf>
    <xf numFmtId="0" fontId="41" fillId="0" borderId="34" xfId="12" applyFont="1" applyFill="1" applyBorder="1" applyAlignment="1">
      <alignment horizontal="right" vertical="top"/>
    </xf>
    <xf numFmtId="0" fontId="41" fillId="0" borderId="24" xfId="12" applyFont="1" applyFill="1" applyBorder="1" applyAlignment="1">
      <alignment horizontal="right" vertical="top"/>
    </xf>
    <xf numFmtId="0" fontId="41" fillId="0" borderId="28" xfId="12" applyFont="1" applyFill="1" applyBorder="1" applyAlignment="1">
      <alignment horizontal="right" vertical="top"/>
    </xf>
    <xf numFmtId="0" fontId="41" fillId="0" borderId="27" xfId="12" applyFont="1" applyFill="1" applyBorder="1" applyAlignment="1">
      <alignment horizontal="right" vertical="top"/>
    </xf>
    <xf numFmtId="187" fontId="20" fillId="5" borderId="26" xfId="19" applyNumberFormat="1" applyFont="1" applyFill="1" applyBorder="1" applyAlignment="1">
      <alignment horizontal="center" vertical="top"/>
    </xf>
    <xf numFmtId="187" fontId="20" fillId="5" borderId="24" xfId="19" applyNumberFormat="1" applyFont="1" applyFill="1" applyBorder="1" applyAlignment="1">
      <alignment horizontal="center" vertical="top"/>
    </xf>
    <xf numFmtId="187" fontId="20" fillId="5" borderId="27" xfId="12" applyNumberFormat="1" applyFont="1" applyFill="1" applyBorder="1" applyAlignment="1">
      <alignment vertical="top"/>
    </xf>
    <xf numFmtId="0" fontId="17" fillId="0" borderId="24" xfId="12" applyFont="1" applyFill="1" applyBorder="1" applyAlignment="1">
      <alignment horizontal="right" vertical="top"/>
    </xf>
    <xf numFmtId="188" fontId="15" fillId="0" borderId="24" xfId="8" applyNumberFormat="1" applyFont="1" applyBorder="1" applyAlignment="1" applyProtection="1">
      <alignment horizontal="right" vertical="top"/>
      <protection locked="0"/>
    </xf>
    <xf numFmtId="188" fontId="15" fillId="0" borderId="24" xfId="8" quotePrefix="1" applyNumberFormat="1" applyFont="1" applyBorder="1" applyAlignment="1" applyProtection="1">
      <alignment horizontal="right" vertical="top"/>
      <protection locked="0"/>
    </xf>
    <xf numFmtId="187" fontId="20" fillId="5" borderId="58" xfId="19" applyNumberFormat="1" applyFont="1" applyFill="1" applyBorder="1" applyAlignment="1">
      <alignment horizontal="center" vertical="top"/>
    </xf>
    <xf numFmtId="187" fontId="20" fillId="5" borderId="25" xfId="19" applyNumberFormat="1" applyFont="1" applyFill="1" applyBorder="1" applyAlignment="1">
      <alignment horizontal="center" vertical="top"/>
    </xf>
    <xf numFmtId="187" fontId="20" fillId="5" borderId="59" xfId="12" applyNumberFormat="1" applyFont="1" applyFill="1" applyBorder="1" applyAlignment="1">
      <alignment vertical="top"/>
    </xf>
    <xf numFmtId="189" fontId="15" fillId="0" borderId="24" xfId="8" quotePrefix="1" applyNumberFormat="1" applyFont="1" applyBorder="1" applyAlignment="1" applyProtection="1">
      <alignment horizontal="right" vertical="top"/>
      <protection locked="0"/>
    </xf>
    <xf numFmtId="189" fontId="15" fillId="0" borderId="24" xfId="8" applyNumberFormat="1" applyFont="1" applyBorder="1" applyAlignment="1" applyProtection="1">
      <alignment horizontal="right" vertical="top"/>
      <protection locked="0"/>
    </xf>
    <xf numFmtId="43" fontId="17" fillId="0" borderId="26" xfId="19" applyFont="1" applyFill="1" applyBorder="1" applyAlignment="1">
      <alignment horizontal="center" vertical="top"/>
    </xf>
    <xf numFmtId="43" fontId="17" fillId="0" borderId="24" xfId="19" applyFont="1" applyFill="1" applyBorder="1" applyAlignment="1">
      <alignment horizontal="center" vertical="top"/>
    </xf>
    <xf numFmtId="43" fontId="17" fillId="0" borderId="27" xfId="19" applyFont="1" applyFill="1" applyBorder="1" applyAlignment="1">
      <alignment horizontal="center" vertical="top"/>
    </xf>
    <xf numFmtId="0" fontId="17" fillId="0" borderId="20" xfId="12" applyFont="1" applyFill="1" applyBorder="1" applyAlignment="1">
      <alignment horizontal="right" vertical="center"/>
    </xf>
    <xf numFmtId="0" fontId="17" fillId="0" borderId="24" xfId="12" applyFont="1" applyFill="1" applyBorder="1" applyAlignment="1">
      <alignment horizontal="right" vertical="center"/>
    </xf>
    <xf numFmtId="0" fontId="17" fillId="0" borderId="27" xfId="12" applyFont="1" applyFill="1" applyBorder="1" applyAlignment="1">
      <alignment horizontal="right" vertical="center"/>
    </xf>
    <xf numFmtId="191" fontId="38" fillId="0" borderId="34" xfId="21" applyNumberFormat="1" applyFont="1" applyFill="1" applyBorder="1" applyAlignment="1">
      <alignment horizontal="right" vertical="top"/>
    </xf>
    <xf numFmtId="191" fontId="36" fillId="0" borderId="34" xfId="21" applyNumberFormat="1" applyFont="1" applyFill="1" applyBorder="1" applyAlignment="1">
      <alignment horizontal="right" vertical="top"/>
    </xf>
    <xf numFmtId="191" fontId="38" fillId="0" borderId="24" xfId="4" applyNumberFormat="1" applyFont="1" applyFill="1" applyBorder="1" applyAlignment="1">
      <alignment horizontal="right" vertical="top"/>
    </xf>
    <xf numFmtId="191" fontId="38" fillId="0" borderId="28" xfId="21" applyNumberFormat="1" applyFont="1" applyFill="1" applyBorder="1" applyAlignment="1">
      <alignment horizontal="right" vertical="top"/>
    </xf>
    <xf numFmtId="191" fontId="38" fillId="0" borderId="35" xfId="21" applyNumberFormat="1" applyFont="1" applyFill="1" applyBorder="1" applyAlignment="1">
      <alignment horizontal="right" vertical="top"/>
    </xf>
    <xf numFmtId="191" fontId="36" fillId="0" borderId="35" xfId="21" applyNumberFormat="1" applyFont="1" applyFill="1" applyBorder="1" applyAlignment="1">
      <alignment horizontal="right" vertical="top"/>
    </xf>
    <xf numFmtId="191" fontId="38" fillId="0" borderId="29" xfId="4" applyNumberFormat="1" applyFont="1" applyFill="1" applyBorder="1" applyAlignment="1">
      <alignment horizontal="right" vertical="top"/>
    </xf>
    <xf numFmtId="191" fontId="38" fillId="0" borderId="32" xfId="21" applyNumberFormat="1" applyFont="1" applyFill="1" applyBorder="1" applyAlignment="1">
      <alignment horizontal="right" vertical="top"/>
    </xf>
    <xf numFmtId="191" fontId="51" fillId="0" borderId="24" xfId="21" applyNumberFormat="1" applyFont="1" applyFill="1" applyBorder="1" applyAlignment="1" applyProtection="1">
      <alignment vertical="top" wrapText="1"/>
      <protection locked="0"/>
    </xf>
    <xf numFmtId="191" fontId="51" fillId="0" borderId="24" xfId="0" applyNumberFormat="1" applyFont="1" applyFill="1" applyBorder="1" applyAlignment="1" applyProtection="1">
      <alignment vertical="top" wrapText="1"/>
      <protection locked="0"/>
    </xf>
    <xf numFmtId="191" fontId="51" fillId="0" borderId="68" xfId="0" applyNumberFormat="1" applyFont="1" applyFill="1" applyBorder="1" applyAlignment="1" applyProtection="1">
      <alignment horizontal="center" vertical="top" wrapText="1"/>
      <protection locked="0"/>
    </xf>
    <xf numFmtId="191" fontId="51" fillId="0" borderId="20" xfId="12" applyNumberFormat="1" applyFont="1" applyFill="1" applyBorder="1" applyAlignment="1">
      <alignment vertical="top"/>
    </xf>
    <xf numFmtId="191" fontId="51" fillId="0" borderId="26" xfId="19" applyNumberFormat="1" applyFont="1" applyFill="1" applyBorder="1" applyAlignment="1">
      <alignment horizontal="center" vertical="top"/>
    </xf>
    <xf numFmtId="191" fontId="51" fillId="0" borderId="24" xfId="19" applyNumberFormat="1" applyFont="1" applyFill="1" applyBorder="1" applyAlignment="1">
      <alignment horizontal="center" vertical="top"/>
    </xf>
    <xf numFmtId="191" fontId="51" fillId="0" borderId="27" xfId="19" applyNumberFormat="1" applyFont="1" applyFill="1" applyBorder="1" applyAlignment="1">
      <alignment horizontal="center" vertical="top"/>
    </xf>
    <xf numFmtId="191" fontId="51" fillId="0" borderId="24" xfId="12" applyNumberFormat="1" applyFont="1" applyBorder="1" applyAlignment="1">
      <alignment vertical="top"/>
    </xf>
    <xf numFmtId="191" fontId="51" fillId="0" borderId="0" xfId="12" applyNumberFormat="1" applyFont="1" applyBorder="1" applyAlignment="1">
      <alignment vertical="top"/>
    </xf>
    <xf numFmtId="192" fontId="97" fillId="0" borderId="20" xfId="12" applyNumberFormat="1" applyFont="1" applyFill="1" applyBorder="1" applyAlignment="1">
      <alignment vertical="center"/>
    </xf>
    <xf numFmtId="0" fontId="56" fillId="0" borderId="68" xfId="0" applyNumberFormat="1" applyFont="1" applyFill="1" applyBorder="1" applyAlignment="1" applyProtection="1">
      <alignment horizontal="center" vertical="top" wrapText="1"/>
      <protection locked="0"/>
    </xf>
    <xf numFmtId="192" fontId="37" fillId="0" borderId="20" xfId="12" applyNumberFormat="1" applyFont="1" applyFill="1" applyBorder="1" applyAlignment="1">
      <alignment vertical="top"/>
    </xf>
    <xf numFmtId="187" fontId="74" fillId="0" borderId="20" xfId="12" applyNumberFormat="1" applyFont="1" applyFill="1" applyBorder="1" applyAlignment="1">
      <alignment vertical="center"/>
    </xf>
    <xf numFmtId="43" fontId="83" fillId="0" borderId="26" xfId="19" applyFont="1" applyFill="1" applyBorder="1" applyAlignment="1">
      <alignment horizontal="center" vertical="top"/>
    </xf>
    <xf numFmtId="43" fontId="83" fillId="0" borderId="24" xfId="19" applyFont="1" applyFill="1" applyBorder="1" applyAlignment="1">
      <alignment horizontal="center" vertical="top"/>
    </xf>
    <xf numFmtId="43" fontId="83" fillId="0" borderId="27" xfId="19" applyFont="1" applyFill="1" applyBorder="1" applyAlignment="1">
      <alignment horizontal="center" vertical="top"/>
    </xf>
    <xf numFmtId="1" fontId="74" fillId="0" borderId="20" xfId="12" applyNumberFormat="1" applyFont="1" applyFill="1" applyBorder="1" applyAlignment="1">
      <alignment vertical="top"/>
    </xf>
    <xf numFmtId="191" fontId="74" fillId="0" borderId="34" xfId="12" applyNumberFormat="1" applyFont="1" applyFill="1" applyBorder="1" applyAlignment="1">
      <alignment vertical="center"/>
    </xf>
    <xf numFmtId="191" fontId="74" fillId="0" borderId="24" xfId="12" applyNumberFormat="1" applyFont="1" applyFill="1" applyBorder="1" applyAlignment="1">
      <alignment vertical="center"/>
    </xf>
    <xf numFmtId="191" fontId="74" fillId="0" borderId="28" xfId="12" applyNumberFormat="1" applyFont="1" applyFill="1" applyBorder="1" applyAlignment="1">
      <alignment vertical="center"/>
    </xf>
    <xf numFmtId="191" fontId="74" fillId="0" borderId="27" xfId="12" applyNumberFormat="1" applyFont="1" applyFill="1" applyBorder="1" applyAlignment="1">
      <alignment vertical="center"/>
    </xf>
    <xf numFmtId="191" fontId="72" fillId="0" borderId="20" xfId="12" applyNumberFormat="1" applyFont="1" applyFill="1" applyBorder="1" applyAlignment="1">
      <alignment vertical="center"/>
    </xf>
    <xf numFmtId="192" fontId="72" fillId="0" borderId="20" xfId="12" applyNumberFormat="1" applyFont="1" applyFill="1" applyBorder="1" applyAlignment="1">
      <alignment vertical="top"/>
    </xf>
    <xf numFmtId="0" fontId="72" fillId="9" borderId="34" xfId="0" applyNumberFormat="1" applyFont="1" applyFill="1" applyBorder="1" applyAlignment="1" applyProtection="1">
      <alignment vertical="top" wrapText="1"/>
      <protection locked="0"/>
    </xf>
    <xf numFmtId="0" fontId="85" fillId="9" borderId="20" xfId="12" applyFont="1" applyFill="1" applyBorder="1" applyAlignment="1">
      <alignment vertical="center"/>
    </xf>
    <xf numFmtId="0" fontId="85" fillId="9" borderId="34" xfId="12" applyFont="1" applyFill="1" applyBorder="1" applyAlignment="1">
      <alignment vertical="center"/>
    </xf>
    <xf numFmtId="0" fontId="85" fillId="9" borderId="24" xfId="12" applyFont="1" applyFill="1" applyBorder="1" applyAlignment="1">
      <alignment vertical="center"/>
    </xf>
    <xf numFmtId="0" fontId="85" fillId="9" borderId="28" xfId="12" applyFont="1" applyFill="1" applyBorder="1" applyAlignment="1">
      <alignment vertical="center"/>
    </xf>
    <xf numFmtId="0" fontId="85" fillId="9" borderId="27" xfId="12" applyFont="1" applyFill="1" applyBorder="1" applyAlignment="1">
      <alignment vertical="center"/>
    </xf>
    <xf numFmtId="0" fontId="75" fillId="5" borderId="34" xfId="0" applyNumberFormat="1" applyFont="1" applyFill="1" applyBorder="1" applyAlignment="1" applyProtection="1">
      <alignment vertical="top" wrapText="1"/>
      <protection locked="0"/>
    </xf>
    <xf numFmtId="0" fontId="75" fillId="0" borderId="20" xfId="12" applyFont="1" applyFill="1" applyBorder="1" applyAlignment="1">
      <alignment vertical="center"/>
    </xf>
    <xf numFmtId="0" fontId="75" fillId="0" borderId="34" xfId="12" applyFont="1" applyFill="1" applyBorder="1" applyAlignment="1">
      <alignment vertical="center"/>
    </xf>
    <xf numFmtId="0" fontId="75" fillId="0" borderId="24" xfId="12" applyFont="1" applyFill="1" applyBorder="1" applyAlignment="1">
      <alignment vertical="center"/>
    </xf>
    <xf numFmtId="0" fontId="75" fillId="0" borderId="28" xfId="12" applyFont="1" applyFill="1" applyBorder="1" applyAlignment="1">
      <alignment vertical="center"/>
    </xf>
    <xf numFmtId="0" fontId="75" fillId="0" borderId="27" xfId="12" applyFont="1" applyFill="1" applyBorder="1" applyAlignment="1">
      <alignment vertical="center"/>
    </xf>
    <xf numFmtId="43" fontId="96" fillId="0" borderId="26" xfId="19" applyFont="1" applyFill="1" applyBorder="1" applyAlignment="1">
      <alignment horizontal="center" vertical="center"/>
    </xf>
    <xf numFmtId="43" fontId="96" fillId="0" borderId="24" xfId="19" applyFont="1" applyFill="1" applyBorder="1" applyAlignment="1">
      <alignment horizontal="center" vertical="center"/>
    </xf>
    <xf numFmtId="43" fontId="96" fillId="0" borderId="27" xfId="19" applyFont="1" applyFill="1" applyBorder="1" applyAlignment="1">
      <alignment horizontal="center" vertical="center"/>
    </xf>
    <xf numFmtId="0" fontId="75" fillId="0" borderId="0" xfId="12" applyFont="1" applyBorder="1"/>
    <xf numFmtId="0" fontId="72" fillId="0" borderId="20" xfId="12" applyFont="1" applyFill="1" applyBorder="1" applyAlignment="1">
      <alignment vertical="top"/>
    </xf>
    <xf numFmtId="0" fontId="74" fillId="0" borderId="20" xfId="12" applyFont="1" applyFill="1" applyBorder="1" applyAlignment="1">
      <alignment vertical="top"/>
    </xf>
    <xf numFmtId="0" fontId="74" fillId="0" borderId="34" xfId="12" applyFont="1" applyFill="1" applyBorder="1" applyAlignment="1">
      <alignment vertical="top"/>
    </xf>
    <xf numFmtId="0" fontId="74" fillId="0" borderId="24" xfId="12" applyFont="1" applyFill="1" applyBorder="1" applyAlignment="1">
      <alignment vertical="top"/>
    </xf>
    <xf numFmtId="0" fontId="74" fillId="0" borderId="28" xfId="12" applyFont="1" applyFill="1" applyBorder="1" applyAlignment="1">
      <alignment vertical="top"/>
    </xf>
    <xf numFmtId="0" fontId="74" fillId="0" borderId="27" xfId="12" applyFont="1" applyFill="1" applyBorder="1" applyAlignment="1">
      <alignment vertical="top"/>
    </xf>
    <xf numFmtId="43" fontId="91" fillId="0" borderId="26" xfId="19" applyFont="1" applyFill="1" applyBorder="1" applyAlignment="1">
      <alignment horizontal="center" vertical="top"/>
    </xf>
    <xf numFmtId="43" fontId="91" fillId="0" borderId="24" xfId="19" applyFont="1" applyFill="1" applyBorder="1" applyAlignment="1">
      <alignment horizontal="center" vertical="top"/>
    </xf>
    <xf numFmtId="43" fontId="91" fillId="0" borderId="27" xfId="19" applyFont="1" applyFill="1" applyBorder="1" applyAlignment="1">
      <alignment horizontal="center" vertical="top"/>
    </xf>
    <xf numFmtId="0" fontId="74" fillId="0" borderId="0" xfId="12" applyFont="1" applyBorder="1" applyAlignment="1">
      <alignment vertical="top"/>
    </xf>
    <xf numFmtId="191" fontId="72" fillId="0" borderId="20" xfId="12" applyNumberFormat="1" applyFont="1" applyFill="1" applyBorder="1" applyAlignment="1">
      <alignment vertical="top"/>
    </xf>
    <xf numFmtId="191" fontId="75" fillId="0" borderId="34" xfId="12" applyNumberFormat="1" applyFont="1" applyFill="1" applyBorder="1" applyAlignment="1">
      <alignment vertical="top"/>
    </xf>
    <xf numFmtId="191" fontId="75" fillId="0" borderId="24" xfId="12" applyNumberFormat="1" applyFont="1" applyFill="1" applyBorder="1" applyAlignment="1">
      <alignment vertical="top"/>
    </xf>
    <xf numFmtId="191" fontId="75" fillId="0" borderId="28" xfId="12" applyNumberFormat="1" applyFont="1" applyFill="1" applyBorder="1" applyAlignment="1">
      <alignment vertical="top"/>
    </xf>
    <xf numFmtId="191" fontId="75" fillId="0" borderId="27" xfId="12" applyNumberFormat="1" applyFont="1" applyFill="1" applyBorder="1" applyAlignment="1">
      <alignment vertical="top"/>
    </xf>
    <xf numFmtId="0" fontId="72" fillId="0" borderId="34" xfId="12" applyFont="1" applyFill="1" applyBorder="1" applyAlignment="1">
      <alignment vertical="top"/>
    </xf>
    <xf numFmtId="0" fontId="72" fillId="0" borderId="24" xfId="12" applyFont="1" applyFill="1" applyBorder="1" applyAlignment="1">
      <alignment vertical="top"/>
    </xf>
    <xf numFmtId="0" fontId="72" fillId="0" borderId="28" xfId="12" applyFont="1" applyFill="1" applyBorder="1" applyAlignment="1">
      <alignment vertical="top"/>
    </xf>
    <xf numFmtId="0" fontId="72" fillId="0" borderId="27" xfId="12" applyFont="1" applyFill="1" applyBorder="1" applyAlignment="1">
      <alignment vertical="top"/>
    </xf>
    <xf numFmtId="187" fontId="85" fillId="5" borderId="58" xfId="19" applyNumberFormat="1" applyFont="1" applyFill="1" applyBorder="1" applyAlignment="1">
      <alignment horizontal="center" vertical="top"/>
    </xf>
    <xf numFmtId="187" fontId="85" fillId="5" borderId="25" xfId="19" applyNumberFormat="1" applyFont="1" applyFill="1" applyBorder="1" applyAlignment="1">
      <alignment horizontal="center" vertical="top"/>
    </xf>
    <xf numFmtId="187" fontId="85" fillId="5" borderId="59" xfId="12" applyNumberFormat="1" applyFont="1" applyFill="1" applyBorder="1" applyAlignment="1">
      <alignment vertical="top"/>
    </xf>
    <xf numFmtId="0" fontId="83" fillId="0" borderId="0" xfId="12" applyFont="1" applyFill="1" applyBorder="1" applyAlignment="1">
      <alignment vertical="top"/>
    </xf>
    <xf numFmtId="188" fontId="50" fillId="5" borderId="25" xfId="23" applyNumberFormat="1" applyFont="1" applyFill="1" applyBorder="1" applyAlignment="1" applyProtection="1">
      <alignment horizontal="right" vertical="top" readingOrder="1"/>
      <protection locked="0"/>
    </xf>
    <xf numFmtId="188" fontId="48" fillId="0" borderId="17" xfId="23" applyNumberFormat="1" applyFont="1" applyBorder="1" applyAlignment="1" applyProtection="1">
      <alignment horizontal="right" vertical="top" readingOrder="1"/>
      <protection locked="0"/>
    </xf>
    <xf numFmtId="0" fontId="15" fillId="0" borderId="72" xfId="12" applyFont="1" applyBorder="1" applyAlignment="1">
      <alignment horizontal="right" vertical="top"/>
    </xf>
    <xf numFmtId="0" fontId="15" fillId="0" borderId="34" xfId="12" applyFont="1" applyBorder="1" applyAlignment="1">
      <alignment vertical="top" wrapText="1"/>
    </xf>
    <xf numFmtId="0" fontId="98" fillId="0" borderId="24" xfId="0" applyFont="1" applyBorder="1" applyAlignment="1">
      <alignment vertical="top"/>
    </xf>
    <xf numFmtId="187" fontId="15" fillId="0" borderId="24" xfId="21" applyNumberFormat="1" applyFont="1" applyFill="1" applyBorder="1" applyAlignment="1">
      <alignment vertical="top"/>
    </xf>
    <xf numFmtId="0" fontId="19" fillId="0" borderId="27" xfId="21" applyFont="1" applyFill="1" applyBorder="1" applyAlignment="1">
      <alignment vertical="top"/>
    </xf>
    <xf numFmtId="0" fontId="15" fillId="0" borderId="26" xfId="21" applyFont="1" applyFill="1" applyBorder="1" applyAlignment="1">
      <alignment vertical="top"/>
    </xf>
    <xf numFmtId="0" fontId="17" fillId="0" borderId="17" xfId="12" applyFont="1" applyFill="1" applyBorder="1" applyAlignment="1">
      <alignment vertical="center"/>
    </xf>
    <xf numFmtId="0" fontId="63" fillId="5" borderId="24" xfId="0" applyFont="1" applyFill="1" applyBorder="1" applyAlignment="1" applyProtection="1">
      <alignment vertical="top"/>
      <protection locked="0"/>
    </xf>
    <xf numFmtId="0" fontId="63" fillId="0" borderId="27" xfId="0" applyFont="1" applyBorder="1" applyAlignment="1" applyProtection="1">
      <alignment vertical="top" wrapText="1"/>
      <protection locked="0"/>
    </xf>
    <xf numFmtId="0" fontId="63" fillId="0" borderId="28" xfId="0" applyFont="1" applyFill="1" applyBorder="1" applyAlignment="1" applyProtection="1">
      <alignment horizontal="center" vertical="top"/>
      <protection locked="0"/>
    </xf>
    <xf numFmtId="0" fontId="99" fillId="0" borderId="17" xfId="12" applyFont="1" applyFill="1" applyBorder="1" applyAlignment="1">
      <alignment vertical="top"/>
    </xf>
    <xf numFmtId="0" fontId="63" fillId="0" borderId="27" xfId="0" applyNumberFormat="1" applyFont="1" applyFill="1" applyBorder="1" applyAlignment="1" applyProtection="1">
      <alignment vertical="top" wrapText="1"/>
      <protection locked="0"/>
    </xf>
    <xf numFmtId="0" fontId="50" fillId="0" borderId="39" xfId="0" applyFont="1" applyFill="1" applyBorder="1" applyAlignment="1" applyProtection="1">
      <alignment horizontal="center" vertical="top"/>
      <protection locked="0"/>
    </xf>
    <xf numFmtId="43" fontId="19" fillId="0" borderId="21" xfId="19" applyFont="1" applyFill="1" applyBorder="1" applyAlignment="1">
      <alignment horizontal="center" vertical="top"/>
    </xf>
    <xf numFmtId="43" fontId="19" fillId="0" borderId="17" xfId="19" applyFont="1" applyFill="1" applyBorder="1" applyAlignment="1">
      <alignment horizontal="center" vertical="top"/>
    </xf>
    <xf numFmtId="43" fontId="19" fillId="0" borderId="22" xfId="19" applyFont="1" applyFill="1" applyBorder="1" applyAlignment="1">
      <alignment horizontal="center" vertical="top"/>
    </xf>
    <xf numFmtId="0" fontId="15" fillId="0" borderId="24" xfId="12" applyFont="1" applyFill="1" applyBorder="1" applyAlignment="1">
      <alignment vertical="top"/>
    </xf>
    <xf numFmtId="0" fontId="15" fillId="0" borderId="0" xfId="12" applyFont="1" applyFill="1" applyBorder="1" applyAlignment="1">
      <alignment vertical="top"/>
    </xf>
    <xf numFmtId="0" fontId="59" fillId="0" borderId="17" xfId="12" applyFont="1" applyFill="1" applyBorder="1" applyAlignment="1">
      <alignment vertical="top"/>
    </xf>
    <xf numFmtId="0" fontId="41" fillId="0" borderId="17" xfId="12" applyFont="1" applyFill="1" applyBorder="1" applyAlignment="1">
      <alignment vertical="top"/>
    </xf>
    <xf numFmtId="43" fontId="17" fillId="0" borderId="21" xfId="19" applyFont="1" applyFill="1" applyBorder="1" applyAlignment="1">
      <alignment horizontal="center" vertical="top"/>
    </xf>
    <xf numFmtId="43" fontId="17" fillId="0" borderId="17" xfId="19" applyFont="1" applyFill="1" applyBorder="1" applyAlignment="1">
      <alignment horizontal="center" vertical="top"/>
    </xf>
    <xf numFmtId="43" fontId="17" fillId="0" borderId="22" xfId="19" applyFont="1" applyFill="1" applyBorder="1" applyAlignment="1">
      <alignment horizontal="center" vertical="top"/>
    </xf>
    <xf numFmtId="191" fontId="17" fillId="0" borderId="17" xfId="12" applyNumberFormat="1" applyFont="1" applyFill="1" applyBorder="1" applyAlignment="1">
      <alignment vertical="center"/>
    </xf>
    <xf numFmtId="192" fontId="17" fillId="0" borderId="17" xfId="23" applyNumberFormat="1" applyFont="1" applyFill="1" applyBorder="1" applyAlignment="1">
      <alignment vertical="top"/>
    </xf>
    <xf numFmtId="192" fontId="41" fillId="0" borderId="17" xfId="12" applyNumberFormat="1" applyFont="1" applyFill="1" applyBorder="1" applyAlignment="1">
      <alignment vertical="center"/>
    </xf>
    <xf numFmtId="0" fontId="45" fillId="8" borderId="34" xfId="0" applyNumberFormat="1" applyFont="1" applyFill="1" applyBorder="1" applyAlignment="1" applyProtection="1">
      <alignment vertical="top" wrapText="1"/>
      <protection locked="0"/>
    </xf>
    <xf numFmtId="0" fontId="45" fillId="8" borderId="68" xfId="0" applyNumberFormat="1" applyFont="1" applyFill="1" applyBorder="1" applyAlignment="1" applyProtection="1">
      <alignment horizontal="center" vertical="top" wrapText="1"/>
      <protection locked="0"/>
    </xf>
    <xf numFmtId="0" fontId="20" fillId="8" borderId="17" xfId="12" applyFont="1" applyFill="1" applyBorder="1" applyAlignment="1">
      <alignment vertical="center"/>
    </xf>
    <xf numFmtId="43" fontId="20" fillId="8" borderId="21" xfId="19" applyFont="1" applyFill="1" applyBorder="1" applyAlignment="1">
      <alignment horizontal="center" vertical="center"/>
    </xf>
    <xf numFmtId="43" fontId="20" fillId="8" borderId="17" xfId="19" applyFont="1" applyFill="1" applyBorder="1" applyAlignment="1">
      <alignment horizontal="center" vertical="center"/>
    </xf>
    <xf numFmtId="43" fontId="20" fillId="8" borderId="22" xfId="19" applyFont="1" applyFill="1" applyBorder="1" applyAlignment="1">
      <alignment horizontal="center" vertical="center"/>
    </xf>
    <xf numFmtId="0" fontId="45" fillId="8" borderId="56" xfId="0" applyNumberFormat="1" applyFont="1" applyFill="1" applyBorder="1" applyAlignment="1" applyProtection="1">
      <alignment vertical="top" wrapText="1"/>
      <protection locked="0"/>
    </xf>
    <xf numFmtId="0" fontId="44" fillId="8" borderId="73" xfId="0" applyNumberFormat="1" applyFont="1" applyFill="1" applyBorder="1" applyAlignment="1" applyProtection="1">
      <alignment horizontal="center" vertical="top" wrapText="1"/>
      <protection locked="0"/>
    </xf>
    <xf numFmtId="0" fontId="17" fillId="0" borderId="0" xfId="12" applyFont="1" applyFill="1" applyBorder="1" applyAlignment="1">
      <alignment horizontal="right" vertical="top"/>
    </xf>
    <xf numFmtId="0" fontId="50" fillId="0" borderId="39" xfId="0" applyNumberFormat="1" applyFont="1" applyFill="1" applyBorder="1" applyAlignment="1" applyProtection="1">
      <alignment horizontal="center" vertical="top" wrapText="1"/>
      <protection locked="0"/>
    </xf>
    <xf numFmtId="0" fontId="44" fillId="5" borderId="34" xfId="0" applyNumberFormat="1" applyFont="1" applyFill="1" applyBorder="1" applyAlignment="1" applyProtection="1">
      <alignment vertical="top" wrapText="1"/>
      <protection locked="0"/>
    </xf>
    <xf numFmtId="43" fontId="52" fillId="0" borderId="21" xfId="19" applyFont="1" applyFill="1" applyBorder="1" applyAlignment="1">
      <alignment horizontal="center" vertical="top"/>
    </xf>
    <xf numFmtId="43" fontId="52" fillId="0" borderId="17" xfId="19" applyFont="1" applyFill="1" applyBorder="1" applyAlignment="1">
      <alignment horizontal="center" vertical="top"/>
    </xf>
    <xf numFmtId="43" fontId="52" fillId="0" borderId="22" xfId="19" applyFont="1" applyFill="1" applyBorder="1" applyAlignment="1">
      <alignment horizontal="center" vertical="top"/>
    </xf>
    <xf numFmtId="0" fontId="59" fillId="0" borderId="24" xfId="12" applyFont="1" applyFill="1" applyBorder="1" applyAlignment="1">
      <alignment vertical="top"/>
    </xf>
    <xf numFmtId="0" fontId="59" fillId="0" borderId="0" xfId="12" applyFont="1" applyFill="1" applyBorder="1" applyAlignment="1">
      <alignment vertical="top"/>
    </xf>
    <xf numFmtId="192" fontId="59" fillId="0" borderId="17" xfId="23" applyNumberFormat="1" applyFont="1" applyFill="1" applyBorder="1" applyAlignment="1">
      <alignment vertical="top"/>
    </xf>
    <xf numFmtId="192" fontId="59" fillId="5" borderId="17" xfId="23" applyNumberFormat="1" applyFont="1" applyFill="1" applyBorder="1" applyAlignment="1">
      <alignment vertical="top"/>
    </xf>
    <xf numFmtId="192" fontId="59" fillId="5" borderId="22" xfId="23" applyNumberFormat="1" applyFont="1" applyFill="1" applyBorder="1" applyAlignment="1">
      <alignment vertical="top"/>
    </xf>
    <xf numFmtId="192" fontId="83" fillId="5" borderId="20" xfId="12" applyNumberFormat="1" applyFont="1" applyFill="1" applyBorder="1" applyAlignment="1">
      <alignment vertical="center"/>
    </xf>
    <xf numFmtId="192" fontId="41" fillId="0" borderId="17" xfId="12" applyNumberFormat="1" applyFont="1" applyFill="1" applyBorder="1" applyAlignment="1">
      <alignment vertical="top"/>
    </xf>
    <xf numFmtId="0" fontId="41" fillId="0" borderId="17" xfId="12" applyFont="1" applyFill="1" applyBorder="1" applyAlignment="1">
      <alignment vertical="center"/>
    </xf>
    <xf numFmtId="0" fontId="24" fillId="0" borderId="39" xfId="12" applyFont="1" applyFill="1" applyBorder="1" applyAlignment="1">
      <alignment vertical="top"/>
    </xf>
    <xf numFmtId="0" fontId="83" fillId="0" borderId="26" xfId="12" applyFont="1" applyBorder="1" applyAlignment="1">
      <alignment vertical="top"/>
    </xf>
    <xf numFmtId="0" fontId="24" fillId="0" borderId="39" xfId="12" applyFont="1" applyFill="1" applyBorder="1" applyAlignment="1"/>
    <xf numFmtId="0" fontId="24" fillId="9" borderId="39" xfId="12" applyFont="1" applyFill="1" applyBorder="1" applyAlignment="1"/>
    <xf numFmtId="0" fontId="24" fillId="5" borderId="39" xfId="12" applyFont="1" applyFill="1" applyBorder="1" applyAlignment="1"/>
    <xf numFmtId="0" fontId="75" fillId="0" borderId="39" xfId="12" applyFont="1" applyFill="1" applyBorder="1" applyAlignment="1"/>
    <xf numFmtId="191" fontId="24" fillId="0" borderId="39" xfId="12" applyNumberFormat="1" applyFont="1" applyFill="1" applyBorder="1" applyAlignment="1">
      <alignment vertical="top"/>
    </xf>
    <xf numFmtId="0" fontId="74" fillId="0" borderId="39" xfId="12" applyFont="1" applyFill="1" applyBorder="1" applyAlignment="1">
      <alignment vertical="top"/>
    </xf>
    <xf numFmtId="0" fontId="83" fillId="0" borderId="26" xfId="12" applyFont="1" applyBorder="1"/>
    <xf numFmtId="0" fontId="24" fillId="0" borderId="26" xfId="12" applyFont="1" applyFill="1" applyBorder="1" applyAlignment="1">
      <alignment vertical="top"/>
    </xf>
    <xf numFmtId="0" fontId="83" fillId="9" borderId="26" xfId="12" applyFont="1" applyFill="1" applyBorder="1"/>
    <xf numFmtId="0" fontId="83" fillId="5" borderId="26" xfId="12" applyFont="1" applyFill="1" applyBorder="1"/>
    <xf numFmtId="0" fontId="75" fillId="0" borderId="26" xfId="12" applyFont="1" applyBorder="1"/>
    <xf numFmtId="191" fontId="83" fillId="0" borderId="26" xfId="12" applyNumberFormat="1" applyFont="1" applyBorder="1" applyAlignment="1">
      <alignment vertical="top"/>
    </xf>
    <xf numFmtId="0" fontId="74" fillId="0" borderId="26" xfId="12" applyFont="1" applyBorder="1" applyAlignment="1">
      <alignment vertical="top"/>
    </xf>
    <xf numFmtId="2" fontId="24" fillId="0" borderId="45" xfId="21" applyNumberFormat="1" applyFont="1" applyFill="1" applyBorder="1" applyAlignment="1"/>
    <xf numFmtId="2" fontId="24" fillId="0" borderId="45" xfId="21" applyNumberFormat="1" applyFont="1" applyFill="1" applyBorder="1" applyAlignment="1">
      <alignment vertical="top"/>
    </xf>
    <xf numFmtId="0" fontId="24" fillId="8" borderId="39" xfId="12" applyFont="1" applyFill="1" applyBorder="1" applyAlignment="1"/>
    <xf numFmtId="187" fontId="87" fillId="0" borderId="39" xfId="23" applyNumberFormat="1" applyFont="1" applyFill="1" applyBorder="1" applyAlignment="1">
      <alignment vertical="top"/>
    </xf>
    <xf numFmtId="0" fontId="94" fillId="0" borderId="39" xfId="12" applyFont="1" applyFill="1" applyBorder="1" applyAlignment="1">
      <alignment vertical="top"/>
    </xf>
    <xf numFmtId="0" fontId="24" fillId="0" borderId="26" xfId="12" applyFont="1" applyFill="1" applyBorder="1" applyAlignment="1"/>
    <xf numFmtId="0" fontId="15" fillId="0" borderId="39" xfId="12" applyFont="1" applyFill="1" applyBorder="1" applyAlignment="1"/>
    <xf numFmtId="187" fontId="15" fillId="0" borderId="39" xfId="12" applyNumberFormat="1" applyFont="1" applyFill="1" applyBorder="1" applyAlignment="1">
      <alignment vertical="top"/>
    </xf>
    <xf numFmtId="187" fontId="20" fillId="0" borderId="45" xfId="12" applyNumberFormat="1" applyFont="1" applyFill="1" applyBorder="1" applyAlignment="1"/>
    <xf numFmtId="0" fontId="15" fillId="0" borderId="39" xfId="12" applyFont="1" applyFill="1" applyBorder="1" applyAlignment="1">
      <alignment vertical="top"/>
    </xf>
    <xf numFmtId="191" fontId="15" fillId="0" borderId="39" xfId="12" applyNumberFormat="1" applyFont="1" applyFill="1" applyBorder="1" applyAlignment="1">
      <alignment vertical="top"/>
    </xf>
    <xf numFmtId="192" fontId="15" fillId="0" borderId="39" xfId="12" applyNumberFormat="1" applyFont="1" applyFill="1" applyBorder="1" applyAlignment="1">
      <alignment vertical="top"/>
    </xf>
    <xf numFmtId="191" fontId="51" fillId="0" borderId="39" xfId="12" applyNumberFormat="1" applyFont="1" applyFill="1" applyBorder="1" applyAlignment="1">
      <alignment vertical="top"/>
    </xf>
    <xf numFmtId="187" fontId="15" fillId="0" borderId="39" xfId="12" applyNumberFormat="1" applyFont="1" applyFill="1" applyBorder="1" applyAlignment="1"/>
    <xf numFmtId="2" fontId="15" fillId="0" borderId="74" xfId="21" applyNumberFormat="1" applyFont="1" applyFill="1" applyBorder="1" applyAlignment="1"/>
    <xf numFmtId="0" fontId="17" fillId="0" borderId="13" xfId="12" applyFont="1" applyBorder="1"/>
    <xf numFmtId="0" fontId="17" fillId="0" borderId="26" xfId="12" applyFont="1" applyFill="1" applyBorder="1"/>
    <xf numFmtId="0" fontId="17" fillId="0" borderId="26" xfId="12" applyFont="1" applyFill="1" applyBorder="1" applyAlignment="1">
      <alignment vertical="top"/>
    </xf>
    <xf numFmtId="0" fontId="17" fillId="0" borderId="58" xfId="12" applyFont="1" applyFill="1" applyBorder="1" applyAlignment="1">
      <alignment vertical="top"/>
    </xf>
    <xf numFmtId="0" fontId="17" fillId="0" borderId="58" xfId="12" applyFont="1" applyFill="1" applyBorder="1"/>
    <xf numFmtId="0" fontId="17" fillId="8" borderId="26" xfId="12" applyFont="1" applyFill="1" applyBorder="1"/>
    <xf numFmtId="0" fontId="17" fillId="0" borderId="26" xfId="12" applyFont="1" applyBorder="1"/>
    <xf numFmtId="0" fontId="17" fillId="0" borderId="26" xfId="12" applyFont="1" applyBorder="1" applyAlignment="1">
      <alignment vertical="top"/>
    </xf>
    <xf numFmtId="191" fontId="17" fillId="0" borderId="26" xfId="12" applyNumberFormat="1" applyFont="1" applyBorder="1" applyAlignment="1">
      <alignment vertical="top"/>
    </xf>
    <xf numFmtId="192" fontId="17" fillId="0" borderId="26" xfId="12" applyNumberFormat="1" applyFont="1" applyBorder="1" applyAlignment="1">
      <alignment vertical="top"/>
    </xf>
    <xf numFmtId="191" fontId="51" fillId="0" borderId="26" xfId="12" applyNumberFormat="1" applyFont="1" applyBorder="1" applyAlignment="1">
      <alignment vertical="top"/>
    </xf>
    <xf numFmtId="0" fontId="38" fillId="0" borderId="26" xfId="12" applyFont="1" applyBorder="1"/>
    <xf numFmtId="0" fontId="38" fillId="0" borderId="30" xfId="12" applyFont="1" applyBorder="1"/>
    <xf numFmtId="0" fontId="53" fillId="0" borderId="25" xfId="0" applyNumberFormat="1" applyFont="1" applyFill="1" applyBorder="1" applyAlignment="1" applyProtection="1">
      <alignment vertical="top" wrapText="1"/>
      <protection locked="0"/>
    </xf>
    <xf numFmtId="0" fontId="53" fillId="0" borderId="17" xfId="0" applyNumberFormat="1" applyFont="1" applyFill="1" applyBorder="1" applyAlignment="1" applyProtection="1">
      <alignment vertical="top" wrapText="1"/>
      <protection locked="0"/>
    </xf>
    <xf numFmtId="0" fontId="24" fillId="5" borderId="50" xfId="12" applyFont="1" applyFill="1" applyBorder="1"/>
    <xf numFmtId="0" fontId="85" fillId="5" borderId="24" xfId="12" applyFont="1" applyFill="1" applyBorder="1" applyAlignment="1">
      <alignment horizontal="center"/>
    </xf>
    <xf numFmtId="0" fontId="83" fillId="5" borderId="24" xfId="12" applyFont="1" applyFill="1" applyBorder="1" applyAlignment="1">
      <alignment vertical="top"/>
    </xf>
    <xf numFmtId="191" fontId="83" fillId="5" borderId="24" xfId="12" applyNumberFormat="1" applyFont="1" applyFill="1" applyBorder="1" applyAlignment="1">
      <alignment vertical="top"/>
    </xf>
    <xf numFmtId="187" fontId="87" fillId="5" borderId="24" xfId="23" applyNumberFormat="1" applyFont="1" applyFill="1" applyBorder="1" applyAlignment="1">
      <alignment vertical="top"/>
    </xf>
    <xf numFmtId="0" fontId="94" fillId="5" borderId="24" xfId="12" applyFont="1" applyFill="1" applyBorder="1" applyAlignment="1">
      <alignment vertical="top"/>
    </xf>
    <xf numFmtId="0" fontId="83" fillId="5" borderId="24" xfId="12" applyFont="1" applyFill="1" applyBorder="1" applyAlignment="1">
      <alignment horizontal="right" vertical="top"/>
    </xf>
    <xf numFmtId="0" fontId="75" fillId="5" borderId="24" xfId="12" applyFont="1" applyFill="1" applyBorder="1"/>
    <xf numFmtId="0" fontId="74" fillId="5" borderId="24" xfId="12" applyFont="1" applyFill="1" applyBorder="1" applyAlignment="1">
      <alignment vertical="top"/>
    </xf>
    <xf numFmtId="0" fontId="81" fillId="5" borderId="29" xfId="12" applyFont="1" applyFill="1" applyBorder="1" applyAlignment="1">
      <alignment vertical="top"/>
    </xf>
    <xf numFmtId="0" fontId="81" fillId="5" borderId="0" xfId="12" applyFont="1" applyFill="1" applyBorder="1"/>
    <xf numFmtId="0" fontId="24" fillId="5" borderId="0" xfId="12" applyFont="1" applyFill="1" applyBorder="1"/>
    <xf numFmtId="0" fontId="92" fillId="5" borderId="0" xfId="12" applyFont="1" applyFill="1" applyBorder="1" applyAlignment="1">
      <alignment horizontal="left"/>
    </xf>
    <xf numFmtId="43" fontId="85" fillId="8" borderId="26" xfId="19" applyFont="1" applyFill="1" applyBorder="1" applyAlignment="1">
      <alignment horizontal="center" vertical="top"/>
    </xf>
    <xf numFmtId="43" fontId="85" fillId="8" borderId="24" xfId="19" applyFont="1" applyFill="1" applyBorder="1" applyAlignment="1">
      <alignment horizontal="center" vertical="top"/>
    </xf>
    <xf numFmtId="0" fontId="24" fillId="8" borderId="39" xfId="12" applyFont="1" applyFill="1" applyBorder="1" applyAlignment="1">
      <alignment vertical="top"/>
    </xf>
    <xf numFmtId="0" fontId="83" fillId="8" borderId="26" xfId="12" applyFont="1" applyFill="1" applyBorder="1" applyAlignment="1">
      <alignment vertical="top"/>
    </xf>
    <xf numFmtId="0" fontId="83" fillId="8" borderId="24" xfId="12" applyFont="1" applyFill="1" applyBorder="1" applyAlignment="1">
      <alignment vertical="top"/>
    </xf>
    <xf numFmtId="0" fontId="93" fillId="5" borderId="34" xfId="0" applyFont="1" applyFill="1" applyBorder="1" applyAlignment="1">
      <alignment horizontal="right" vertical="top"/>
    </xf>
    <xf numFmtId="0" fontId="83" fillId="5" borderId="28" xfId="12" applyFont="1" applyFill="1" applyBorder="1" applyAlignment="1">
      <alignment vertical="top"/>
    </xf>
    <xf numFmtId="0" fontId="93" fillId="5" borderId="24" xfId="0" applyFont="1" applyFill="1" applyBorder="1" applyAlignment="1">
      <alignment horizontal="right" vertical="top" wrapText="1"/>
    </xf>
    <xf numFmtId="0" fontId="15" fillId="0" borderId="44" xfId="12" applyFont="1" applyFill="1" applyBorder="1" applyAlignment="1"/>
    <xf numFmtId="2" fontId="15" fillId="0" borderId="39" xfId="21" applyNumberFormat="1" applyFont="1" applyFill="1" applyBorder="1" applyAlignment="1"/>
    <xf numFmtId="2" fontId="15" fillId="0" borderId="39" xfId="21" applyNumberFormat="1" applyFont="1" applyFill="1" applyBorder="1" applyAlignment="1">
      <alignment vertical="top"/>
    </xf>
    <xf numFmtId="0" fontId="15" fillId="8" borderId="44" xfId="12" applyFont="1" applyFill="1" applyBorder="1" applyAlignment="1"/>
    <xf numFmtId="0" fontId="15" fillId="0" borderId="44" xfId="12" applyFont="1" applyFill="1" applyBorder="1" applyAlignment="1">
      <alignment vertical="top"/>
    </xf>
    <xf numFmtId="0" fontId="15" fillId="0" borderId="44" xfId="12" applyFont="1" applyFill="1" applyBorder="1" applyAlignment="1">
      <alignment vertical="top" wrapText="1"/>
    </xf>
    <xf numFmtId="0" fontId="59" fillId="0" borderId="44" xfId="12" applyFont="1" applyFill="1" applyBorder="1" applyAlignment="1">
      <alignment vertical="top"/>
    </xf>
    <xf numFmtId="0" fontId="17" fillId="0" borderId="21" xfId="12" applyFont="1" applyBorder="1"/>
    <xf numFmtId="0" fontId="17" fillId="0" borderId="30" xfId="12" applyFont="1" applyFill="1" applyBorder="1"/>
    <xf numFmtId="0" fontId="17" fillId="8" borderId="21" xfId="12" applyFont="1" applyFill="1" applyBorder="1"/>
    <xf numFmtId="0" fontId="17" fillId="0" borderId="21" xfId="12" applyFont="1" applyFill="1" applyBorder="1" applyAlignment="1">
      <alignment vertical="top"/>
    </xf>
    <xf numFmtId="0" fontId="17" fillId="0" borderId="21" xfId="12" applyFont="1" applyFill="1" applyBorder="1"/>
    <xf numFmtId="0" fontId="15" fillId="0" borderId="21" xfId="12" applyFont="1" applyFill="1" applyBorder="1" applyAlignment="1">
      <alignment vertical="top" wrapText="1"/>
    </xf>
    <xf numFmtId="0" fontId="15" fillId="0" borderId="21" xfId="12" applyFont="1" applyFill="1" applyBorder="1" applyAlignment="1"/>
    <xf numFmtId="0" fontId="59" fillId="0" borderId="21" xfId="12" applyFont="1" applyFill="1" applyBorder="1" applyAlignment="1">
      <alignment vertical="top"/>
    </xf>
    <xf numFmtId="0" fontId="17" fillId="0" borderId="38" xfId="21" applyFont="1" applyFill="1" applyBorder="1" applyAlignment="1">
      <alignment horizontal="center" vertical="top"/>
    </xf>
    <xf numFmtId="0" fontId="17" fillId="0" borderId="24" xfId="21" applyFont="1" applyFill="1" applyBorder="1" applyAlignment="1">
      <alignment horizontal="center" vertical="top"/>
    </xf>
    <xf numFmtId="0" fontId="15" fillId="0" borderId="2" xfId="14" applyFont="1" applyFill="1" applyBorder="1" applyAlignment="1">
      <alignment horizontal="center"/>
    </xf>
    <xf numFmtId="0" fontId="15" fillId="0" borderId="24" xfId="21" quotePrefix="1" applyFont="1" applyFill="1" applyBorder="1" applyAlignment="1">
      <alignment horizontal="center" vertical="top"/>
    </xf>
    <xf numFmtId="0" fontId="15" fillId="0" borderId="24" xfId="15" applyFont="1" applyFill="1" applyBorder="1" applyAlignment="1">
      <alignment horizontal="center" vertical="center"/>
    </xf>
    <xf numFmtId="0" fontId="19" fillId="0" borderId="4" xfId="12" applyFont="1" applyBorder="1" applyAlignment="1">
      <alignment horizontal="center" vertical="center"/>
    </xf>
    <xf numFmtId="0" fontId="19" fillId="0" borderId="3" xfId="12" applyFont="1" applyBorder="1" applyAlignment="1">
      <alignment horizontal="center" vertical="center"/>
    </xf>
    <xf numFmtId="0" fontId="19" fillId="0" borderId="8" xfId="12" applyFont="1" applyBorder="1" applyAlignment="1">
      <alignment horizontal="center" vertical="center"/>
    </xf>
    <xf numFmtId="0" fontId="19" fillId="0" borderId="6" xfId="12" applyFont="1" applyBorder="1" applyAlignment="1">
      <alignment horizontal="center" vertical="center"/>
    </xf>
    <xf numFmtId="0" fontId="19" fillId="0" borderId="3" xfId="12" applyFont="1" applyBorder="1" applyAlignment="1">
      <alignment horizontal="center" vertical="center" wrapText="1"/>
    </xf>
    <xf numFmtId="0" fontId="19" fillId="0" borderId="8" xfId="14" applyFont="1" applyFill="1" applyBorder="1" applyAlignment="1">
      <alignment horizontal="center" vertical="center"/>
    </xf>
    <xf numFmtId="0" fontId="19" fillId="0" borderId="8" xfId="14" applyFont="1" applyFill="1" applyBorder="1" applyAlignment="1">
      <alignment horizontal="center" vertical="center"/>
    </xf>
    <xf numFmtId="191" fontId="72" fillId="0" borderId="34" xfId="12" applyNumberFormat="1" applyFont="1" applyFill="1" applyBorder="1" applyAlignment="1">
      <alignment vertical="top"/>
    </xf>
    <xf numFmtId="191" fontId="72" fillId="0" borderId="24" xfId="12" applyNumberFormat="1" applyFont="1" applyFill="1" applyBorder="1" applyAlignment="1">
      <alignment vertical="top"/>
    </xf>
    <xf numFmtId="191" fontId="72" fillId="0" borderId="28" xfId="12" applyNumberFormat="1" applyFont="1" applyFill="1" applyBorder="1" applyAlignment="1">
      <alignment vertical="top"/>
    </xf>
    <xf numFmtId="191" fontId="72" fillId="0" borderId="27" xfId="12" applyNumberFormat="1" applyFont="1" applyFill="1" applyBorder="1" applyAlignment="1">
      <alignment vertical="top"/>
    </xf>
    <xf numFmtId="43" fontId="73" fillId="0" borderId="26" xfId="19" applyFont="1" applyFill="1" applyBorder="1" applyAlignment="1">
      <alignment horizontal="center" vertical="top"/>
    </xf>
    <xf numFmtId="43" fontId="73" fillId="0" borderId="24" xfId="19" applyFont="1" applyFill="1" applyBorder="1" applyAlignment="1">
      <alignment horizontal="center" vertical="top"/>
    </xf>
    <xf numFmtId="43" fontId="73" fillId="0" borderId="27" xfId="19" applyFont="1" applyFill="1" applyBorder="1" applyAlignment="1">
      <alignment horizontal="center" vertical="top"/>
    </xf>
    <xf numFmtId="0" fontId="72" fillId="0" borderId="39" xfId="12" applyFont="1" applyFill="1" applyBorder="1" applyAlignment="1">
      <alignment vertical="top"/>
    </xf>
    <xf numFmtId="0" fontId="72" fillId="0" borderId="26" xfId="12" applyFont="1" applyBorder="1" applyAlignment="1">
      <alignment vertical="top"/>
    </xf>
    <xf numFmtId="0" fontId="72" fillId="5" borderId="24" xfId="12" applyFont="1" applyFill="1" applyBorder="1" applyAlignment="1">
      <alignment vertical="top"/>
    </xf>
    <xf numFmtId="0" fontId="85" fillId="5" borderId="20" xfId="12" applyFont="1" applyFill="1" applyBorder="1" applyAlignment="1">
      <alignment vertical="top"/>
    </xf>
    <xf numFmtId="0" fontId="85" fillId="5" borderId="34" xfId="12" applyFont="1" applyFill="1" applyBorder="1" applyAlignment="1">
      <alignment vertical="top"/>
    </xf>
    <xf numFmtId="0" fontId="85" fillId="5" borderId="24" xfId="12" applyFont="1" applyFill="1" applyBorder="1" applyAlignment="1">
      <alignment vertical="top"/>
    </xf>
    <xf numFmtId="0" fontId="85" fillId="5" borderId="28" xfId="12" applyFont="1" applyFill="1" applyBorder="1" applyAlignment="1">
      <alignment vertical="top"/>
    </xf>
    <xf numFmtId="0" fontId="85" fillId="5" borderId="27" xfId="12" applyFont="1" applyFill="1" applyBorder="1" applyAlignment="1">
      <alignment vertical="top"/>
    </xf>
    <xf numFmtId="43" fontId="85" fillId="5" borderId="26" xfId="19" applyFont="1" applyFill="1" applyBorder="1" applyAlignment="1">
      <alignment horizontal="center" vertical="top"/>
    </xf>
    <xf numFmtId="43" fontId="85" fillId="5" borderId="24" xfId="19" applyFont="1" applyFill="1" applyBorder="1" applyAlignment="1">
      <alignment horizontal="center" vertical="top"/>
    </xf>
    <xf numFmtId="43" fontId="85" fillId="5" borderId="27" xfId="19" applyFont="1" applyFill="1" applyBorder="1" applyAlignment="1">
      <alignment horizontal="center" vertical="top"/>
    </xf>
    <xf numFmtId="0" fontId="24" fillId="5" borderId="39" xfId="12" applyFont="1" applyFill="1" applyBorder="1" applyAlignment="1">
      <alignment vertical="top"/>
    </xf>
    <xf numFmtId="0" fontId="83" fillId="5" borderId="26" xfId="12" applyFont="1" applyFill="1" applyBorder="1" applyAlignment="1">
      <alignment vertical="top"/>
    </xf>
    <xf numFmtId="0" fontId="15" fillId="6" borderId="39" xfId="12" applyFont="1" applyFill="1" applyBorder="1" applyAlignment="1">
      <alignment horizontal="center"/>
    </xf>
    <xf numFmtId="0" fontId="36" fillId="0" borderId="0" xfId="21" applyFont="1" applyFill="1" applyBorder="1"/>
    <xf numFmtId="187" fontId="36" fillId="0" borderId="0" xfId="21" applyNumberFormat="1" applyFont="1" applyFill="1" applyBorder="1"/>
    <xf numFmtId="2" fontId="36" fillId="0" borderId="0" xfId="21" applyNumberFormat="1" applyFont="1" applyFill="1" applyBorder="1" applyAlignment="1"/>
    <xf numFmtId="2" fontId="38" fillId="0" borderId="0" xfId="21" applyNumberFormat="1" applyFont="1" applyFill="1" applyBorder="1" applyAlignment="1"/>
    <xf numFmtId="191" fontId="15" fillId="0" borderId="24" xfId="8" applyNumberFormat="1" applyFont="1" applyBorder="1" applyAlignment="1" applyProtection="1">
      <alignment horizontal="right" vertical="top"/>
      <protection locked="0"/>
    </xf>
    <xf numFmtId="193" fontId="15" fillId="0" borderId="24" xfId="8" applyNumberFormat="1" applyFont="1" applyBorder="1" applyAlignment="1" applyProtection="1">
      <alignment horizontal="right" vertical="top"/>
      <protection locked="0"/>
    </xf>
    <xf numFmtId="191" fontId="53" fillId="0" borderId="17" xfId="0" applyNumberFormat="1" applyFont="1" applyFill="1" applyBorder="1" applyAlignment="1" applyProtection="1">
      <alignment vertical="top" wrapText="1"/>
      <protection locked="0"/>
    </xf>
    <xf numFmtId="191" fontId="15" fillId="0" borderId="24" xfId="14" applyNumberFormat="1" applyFont="1" applyFill="1" applyBorder="1" applyAlignment="1" applyProtection="1">
      <alignment vertical="top" wrapText="1"/>
      <protection locked="0"/>
    </xf>
    <xf numFmtId="191" fontId="15" fillId="0" borderId="24" xfId="14" applyNumberFormat="1" applyFont="1" applyFill="1" applyBorder="1" applyAlignment="1" applyProtection="1">
      <alignment horizontal="center" vertical="top"/>
      <protection locked="0"/>
    </xf>
    <xf numFmtId="191" fontId="17" fillId="0" borderId="0" xfId="12" applyNumberFormat="1" applyFont="1" applyFill="1" applyBorder="1" applyAlignment="1">
      <alignment vertical="top"/>
    </xf>
    <xf numFmtId="193" fontId="17" fillId="0" borderId="24" xfId="12" applyNumberFormat="1" applyFont="1" applyFill="1" applyBorder="1" applyAlignment="1">
      <alignment vertical="top"/>
    </xf>
    <xf numFmtId="193" fontId="17" fillId="0" borderId="28" xfId="12" applyNumberFormat="1" applyFont="1" applyFill="1" applyBorder="1" applyAlignment="1">
      <alignment vertical="top"/>
    </xf>
    <xf numFmtId="187" fontId="20" fillId="8" borderId="24" xfId="19" applyNumberFormat="1" applyFont="1" applyFill="1" applyBorder="1" applyAlignment="1">
      <alignment horizontal="center" vertical="center"/>
    </xf>
    <xf numFmtId="187" fontId="20" fillId="0" borderId="21" xfId="19" applyNumberFormat="1" applyFont="1" applyFill="1" applyBorder="1" applyAlignment="1">
      <alignment horizontal="center" vertical="center"/>
    </xf>
    <xf numFmtId="187" fontId="20" fillId="0" borderId="17" xfId="19" applyNumberFormat="1" applyFont="1" applyFill="1" applyBorder="1" applyAlignment="1">
      <alignment horizontal="center" vertical="center"/>
    </xf>
    <xf numFmtId="187" fontId="20" fillId="0" borderId="22" xfId="12" applyNumberFormat="1" applyFont="1" applyFill="1" applyBorder="1"/>
    <xf numFmtId="187" fontId="36" fillId="0" borderId="29" xfId="21" applyNumberFormat="1" applyFont="1" applyFill="1" applyBorder="1"/>
    <xf numFmtId="0" fontId="23" fillId="0" borderId="25" xfId="0" applyNumberFormat="1" applyFont="1" applyFill="1" applyBorder="1" applyAlignment="1" applyProtection="1">
      <alignment vertical="top" wrapText="1"/>
      <protection locked="0"/>
    </xf>
    <xf numFmtId="0" fontId="24" fillId="0" borderId="25" xfId="0" applyNumberFormat="1" applyFont="1" applyFill="1" applyBorder="1" applyAlignment="1" applyProtection="1">
      <alignment vertical="top" wrapText="1"/>
      <protection locked="0"/>
    </xf>
    <xf numFmtId="0" fontId="24" fillId="0" borderId="73" xfId="0" applyNumberFormat="1" applyFont="1" applyFill="1" applyBorder="1" applyAlignment="1" applyProtection="1">
      <alignment horizontal="center" vertical="top" wrapText="1"/>
      <protection locked="0"/>
    </xf>
    <xf numFmtId="188" fontId="24" fillId="0" borderId="25" xfId="23" applyNumberFormat="1" applyFont="1" applyBorder="1" applyAlignment="1" applyProtection="1">
      <alignment vertical="top"/>
      <protection locked="0"/>
    </xf>
    <xf numFmtId="187" fontId="20" fillId="0" borderId="55" xfId="19" applyNumberFormat="1" applyFont="1" applyFill="1" applyBorder="1" applyAlignment="1">
      <alignment horizontal="center" vertical="center"/>
    </xf>
    <xf numFmtId="187" fontId="20" fillId="0" borderId="3" xfId="19" applyNumberFormat="1" applyFont="1" applyFill="1" applyBorder="1" applyAlignment="1">
      <alignment horizontal="center" vertical="center"/>
    </xf>
    <xf numFmtId="187" fontId="20" fillId="0" borderId="66" xfId="12" applyNumberFormat="1" applyFont="1" applyFill="1" applyBorder="1"/>
    <xf numFmtId="187" fontId="20" fillId="0" borderId="63" xfId="12" applyNumberFormat="1" applyFont="1" applyFill="1" applyBorder="1" applyAlignment="1"/>
    <xf numFmtId="0" fontId="17" fillId="0" borderId="63" xfId="12" applyFont="1" applyFill="1" applyBorder="1"/>
    <xf numFmtId="0" fontId="102" fillId="0" borderId="11" xfId="12" applyFont="1" applyBorder="1" applyAlignment="1">
      <alignment horizontal="right" vertical="center"/>
    </xf>
    <xf numFmtId="0" fontId="103" fillId="0" borderId="11" xfId="12" applyFont="1" applyBorder="1" applyAlignment="1">
      <alignment horizontal="centerContinuous" vertical="top"/>
    </xf>
    <xf numFmtId="0" fontId="102" fillId="0" borderId="11" xfId="12" applyFont="1" applyBorder="1" applyAlignment="1">
      <alignment horizontal="centerContinuous" vertical="top"/>
    </xf>
    <xf numFmtId="0" fontId="102" fillId="0" borderId="12" xfId="12" applyFont="1" applyBorder="1" applyAlignment="1">
      <alignment horizontal="centerContinuous" vertical="top"/>
    </xf>
    <xf numFmtId="187" fontId="104" fillId="0" borderId="13" xfId="12" applyNumberFormat="1" applyFont="1" applyBorder="1" applyAlignment="1">
      <alignment horizontal="center" vertical="center"/>
    </xf>
    <xf numFmtId="187" fontId="104" fillId="0" borderId="11" xfId="12" applyNumberFormat="1" applyFont="1" applyBorder="1" applyAlignment="1">
      <alignment horizontal="center" vertical="center"/>
    </xf>
    <xf numFmtId="187" fontId="104" fillId="0" borderId="14" xfId="12" applyNumberFormat="1" applyFont="1" applyBorder="1" applyAlignment="1">
      <alignment horizontal="center" vertical="center"/>
    </xf>
    <xf numFmtId="0" fontId="105" fillId="0" borderId="11" xfId="12" applyFont="1" applyBorder="1"/>
    <xf numFmtId="0" fontId="105" fillId="0" borderId="0" xfId="12" applyFont="1" applyBorder="1"/>
    <xf numFmtId="0" fontId="23" fillId="10" borderId="3" xfId="12" applyFont="1" applyFill="1" applyBorder="1" applyAlignment="1">
      <alignment horizontal="center" vertical="center"/>
    </xf>
    <xf numFmtId="0" fontId="23" fillId="10" borderId="81" xfId="12" applyFont="1" applyFill="1" applyBorder="1" applyAlignment="1">
      <alignment horizontal="center"/>
    </xf>
    <xf numFmtId="0" fontId="23" fillId="10" borderId="33" xfId="12" applyFont="1" applyFill="1" applyBorder="1" applyAlignment="1">
      <alignment horizontal="center"/>
    </xf>
    <xf numFmtId="0" fontId="23" fillId="10" borderId="33" xfId="12" applyFont="1" applyFill="1" applyBorder="1" applyAlignment="1">
      <alignment horizontal="center" vertical="center"/>
    </xf>
    <xf numFmtId="0" fontId="23" fillId="0" borderId="26" xfId="12" applyFont="1" applyFill="1" applyBorder="1" applyAlignment="1">
      <alignment horizontal="center"/>
    </xf>
    <xf numFmtId="0" fontId="23" fillId="0" borderId="24" xfId="12" applyFont="1" applyFill="1" applyBorder="1" applyAlignment="1">
      <alignment horizontal="center"/>
    </xf>
    <xf numFmtId="0" fontId="23" fillId="0" borderId="24" xfId="12" applyFont="1" applyBorder="1" applyAlignment="1">
      <alignment horizontal="center" vertical="center"/>
    </xf>
    <xf numFmtId="0" fontId="23" fillId="0" borderId="24" xfId="12" applyFont="1" applyBorder="1" applyAlignment="1">
      <alignment horizontal="right"/>
    </xf>
    <xf numFmtId="0" fontId="71" fillId="6" borderId="3" xfId="12" applyNumberFormat="1" applyFont="1" applyFill="1" applyBorder="1" applyAlignment="1" applyProtection="1">
      <alignment vertical="top" wrapText="1"/>
      <protection locked="0"/>
    </xf>
    <xf numFmtId="192" fontId="23" fillId="10" borderId="33" xfId="23" applyNumberFormat="1" applyFont="1" applyFill="1" applyBorder="1" applyAlignment="1">
      <alignment horizontal="right" vertical="top"/>
    </xf>
    <xf numFmtId="192" fontId="23" fillId="0" borderId="24" xfId="23" applyNumberFormat="1" applyFont="1" applyFill="1" applyBorder="1" applyAlignment="1">
      <alignment horizontal="right" vertical="top"/>
    </xf>
    <xf numFmtId="0" fontId="23" fillId="0" borderId="84" xfId="12" applyFont="1" applyBorder="1" applyAlignment="1">
      <alignment horizontal="right" vertical="top"/>
    </xf>
    <xf numFmtId="0" fontId="23" fillId="0" borderId="82" xfId="12" applyFont="1" applyFill="1" applyBorder="1" applyAlignment="1">
      <alignment horizontal="center" vertical="top"/>
    </xf>
    <xf numFmtId="0" fontId="23" fillId="0" borderId="36" xfId="12" applyFont="1" applyFill="1" applyBorder="1" applyAlignment="1">
      <alignment horizontal="center" vertical="top"/>
    </xf>
    <xf numFmtId="0" fontId="23" fillId="0" borderId="83" xfId="12" applyFont="1" applyBorder="1" applyAlignment="1">
      <alignment horizontal="center" vertical="top"/>
    </xf>
    <xf numFmtId="0" fontId="23" fillId="0" borderId="36" xfId="12" applyFont="1" applyBorder="1" applyAlignment="1">
      <alignment horizontal="center" vertical="top"/>
    </xf>
    <xf numFmtId="0" fontId="23" fillId="0" borderId="0" xfId="12" applyFont="1" applyBorder="1" applyAlignment="1">
      <alignment vertical="top"/>
    </xf>
    <xf numFmtId="187" fontId="20" fillId="0" borderId="23" xfId="12" applyNumberFormat="1" applyFont="1" applyFill="1" applyBorder="1" applyAlignment="1">
      <alignment horizontal="center"/>
    </xf>
    <xf numFmtId="192" fontId="23" fillId="10" borderId="78" xfId="12" applyNumberFormat="1" applyFont="1" applyFill="1" applyBorder="1" applyAlignment="1">
      <alignment horizontal="right" vertical="top"/>
    </xf>
    <xf numFmtId="192" fontId="23" fillId="0" borderId="27" xfId="12" applyNumberFormat="1" applyFont="1" applyBorder="1" applyAlignment="1">
      <alignment horizontal="right" vertical="top"/>
    </xf>
    <xf numFmtId="0" fontId="24" fillId="10" borderId="81" xfId="12" applyFont="1" applyFill="1" applyBorder="1" applyAlignment="1">
      <alignment horizontal="center" vertical="center" wrapText="1"/>
    </xf>
    <xf numFmtId="0" fontId="24" fillId="0" borderId="58" xfId="12" applyFont="1" applyFill="1" applyBorder="1" applyAlignment="1">
      <alignment horizontal="center" vertical="center" wrapText="1"/>
    </xf>
    <xf numFmtId="0" fontId="24" fillId="0" borderId="77" xfId="12" applyFont="1" applyFill="1" applyBorder="1" applyAlignment="1">
      <alignment horizontal="center" vertical="top" wrapText="1"/>
    </xf>
    <xf numFmtId="187" fontId="105" fillId="0" borderId="15" xfId="12" applyNumberFormat="1" applyFont="1" applyBorder="1" applyAlignment="1">
      <alignment horizontal="center" vertical="center"/>
    </xf>
    <xf numFmtId="187" fontId="83" fillId="6" borderId="23" xfId="12" applyNumberFormat="1" applyFont="1" applyFill="1" applyBorder="1" applyAlignment="1">
      <alignment horizontal="center"/>
    </xf>
    <xf numFmtId="0" fontId="107" fillId="0" borderId="64" xfId="0" applyNumberFormat="1" applyFont="1" applyFill="1" applyBorder="1" applyAlignment="1">
      <alignment vertical="top" wrapText="1"/>
    </xf>
    <xf numFmtId="0" fontId="71" fillId="0" borderId="88" xfId="0" applyNumberFormat="1" applyFont="1" applyFill="1" applyBorder="1" applyAlignment="1">
      <alignment vertical="top" wrapText="1"/>
    </xf>
    <xf numFmtId="0" fontId="70" fillId="0" borderId="79" xfId="0" applyNumberFormat="1" applyFont="1" applyFill="1" applyBorder="1" applyAlignment="1">
      <alignment horizontal="center" vertical="top" wrapText="1"/>
    </xf>
    <xf numFmtId="188" fontId="70" fillId="0" borderId="33" xfId="23" applyNumberFormat="1" applyFont="1" applyBorder="1" applyAlignment="1">
      <alignment vertical="top"/>
    </xf>
    <xf numFmtId="188" fontId="70" fillId="0" borderId="78" xfId="23" applyNumberFormat="1" applyFont="1" applyBorder="1" applyAlignment="1">
      <alignment vertical="top"/>
    </xf>
    <xf numFmtId="43" fontId="85" fillId="0" borderId="79" xfId="19" applyFont="1" applyFill="1" applyBorder="1" applyAlignment="1">
      <alignment horizontal="center" vertical="center"/>
    </xf>
    <xf numFmtId="43" fontId="85" fillId="0" borderId="33" xfId="19" applyFont="1" applyFill="1" applyBorder="1" applyAlignment="1">
      <alignment horizontal="center" vertical="center"/>
    </xf>
    <xf numFmtId="43" fontId="85" fillId="0" borderId="78" xfId="19" applyFont="1" applyFill="1" applyBorder="1" applyAlignment="1">
      <alignment horizontal="center" vertical="center"/>
    </xf>
    <xf numFmtId="0" fontId="24" fillId="0" borderId="67" xfId="12" applyFont="1" applyFill="1" applyBorder="1" applyAlignment="1"/>
    <xf numFmtId="0" fontId="83" fillId="0" borderId="67" xfId="12" applyFont="1" applyBorder="1"/>
    <xf numFmtId="0" fontId="24" fillId="0" borderId="34" xfId="0" applyNumberFormat="1" applyFont="1" applyFill="1" applyBorder="1" applyAlignment="1">
      <alignment vertical="top" wrapText="1"/>
    </xf>
    <xf numFmtId="0" fontId="23" fillId="0" borderId="70" xfId="0" applyNumberFormat="1" applyFont="1" applyFill="1" applyBorder="1" applyAlignment="1">
      <alignment vertical="top" wrapText="1"/>
    </xf>
    <xf numFmtId="0" fontId="24" fillId="0" borderId="68" xfId="0" applyNumberFormat="1" applyFont="1" applyFill="1" applyBorder="1" applyAlignment="1">
      <alignment horizontal="center" vertical="top" wrapText="1"/>
    </xf>
    <xf numFmtId="43" fontId="85" fillId="0" borderId="43" xfId="19" applyFont="1" applyFill="1" applyBorder="1" applyAlignment="1">
      <alignment horizontal="center" vertical="center"/>
    </xf>
    <xf numFmtId="43" fontId="85" fillId="0" borderId="17" xfId="19" applyFont="1" applyFill="1" applyBorder="1" applyAlignment="1">
      <alignment horizontal="center" vertical="center"/>
    </xf>
    <xf numFmtId="43" fontId="85" fillId="0" borderId="22" xfId="19" applyFont="1" applyFill="1" applyBorder="1" applyAlignment="1">
      <alignment horizontal="center" vertical="center"/>
    </xf>
    <xf numFmtId="0" fontId="24" fillId="0" borderId="23" xfId="12" applyFont="1" applyFill="1" applyBorder="1" applyAlignment="1"/>
    <xf numFmtId="0" fontId="83" fillId="0" borderId="23" xfId="12" applyFont="1" applyBorder="1"/>
    <xf numFmtId="0" fontId="24" fillId="0" borderId="70" xfId="0" applyNumberFormat="1" applyFont="1" applyFill="1" applyBorder="1" applyAlignment="1">
      <alignment vertical="top" wrapText="1"/>
    </xf>
    <xf numFmtId="0" fontId="24" fillId="0" borderId="87" xfId="0" applyNumberFormat="1" applyFont="1" applyFill="1" applyBorder="1" applyAlignment="1">
      <alignment vertical="top" wrapText="1"/>
    </xf>
    <xf numFmtId="0" fontId="20" fillId="0" borderId="24" xfId="12" applyFont="1" applyFill="1" applyBorder="1" applyAlignment="1">
      <alignment horizontal="center" vertical="top"/>
    </xf>
    <xf numFmtId="43" fontId="23" fillId="0" borderId="43" xfId="19" applyFont="1" applyFill="1" applyBorder="1" applyAlignment="1">
      <alignment horizontal="center" vertical="top"/>
    </xf>
    <xf numFmtId="43" fontId="23" fillId="0" borderId="17" xfId="19" applyFont="1" applyFill="1" applyBorder="1" applyAlignment="1">
      <alignment horizontal="center" vertical="top"/>
    </xf>
    <xf numFmtId="43" fontId="23" fillId="0" borderId="22" xfId="19" applyFont="1" applyFill="1" applyBorder="1" applyAlignment="1">
      <alignment horizontal="center" vertical="top"/>
    </xf>
    <xf numFmtId="0" fontId="24" fillId="0" borderId="23" xfId="12" applyFont="1" applyFill="1" applyBorder="1" applyAlignment="1">
      <alignment vertical="top"/>
    </xf>
    <xf numFmtId="0" fontId="24" fillId="0" borderId="23" xfId="12" applyFont="1" applyBorder="1" applyAlignment="1">
      <alignment vertical="top"/>
    </xf>
    <xf numFmtId="0" fontId="24" fillId="0" borderId="0" xfId="12" applyFont="1" applyBorder="1" applyAlignment="1">
      <alignment vertical="top"/>
    </xf>
    <xf numFmtId="192" fontId="24" fillId="0" borderId="24" xfId="23" applyNumberFormat="1" applyFont="1" applyBorder="1" applyAlignment="1">
      <alignment vertical="top"/>
    </xf>
    <xf numFmtId="192" fontId="24" fillId="0" borderId="34" xfId="23" applyNumberFormat="1" applyFont="1" applyBorder="1" applyAlignment="1">
      <alignment vertical="top"/>
    </xf>
    <xf numFmtId="0" fontId="24" fillId="0" borderId="89" xfId="0" applyNumberFormat="1" applyFont="1" applyFill="1" applyBorder="1" applyAlignment="1">
      <alignment vertical="top" wrapText="1"/>
    </xf>
    <xf numFmtId="0" fontId="24" fillId="0" borderId="73" xfId="0" applyNumberFormat="1" applyFont="1" applyFill="1" applyBorder="1" applyAlignment="1">
      <alignment horizontal="center" vertical="top" wrapText="1"/>
    </xf>
    <xf numFmtId="43" fontId="23" fillId="0" borderId="69" xfId="19" applyFont="1" applyFill="1" applyBorder="1" applyAlignment="1">
      <alignment horizontal="center" vertical="top"/>
    </xf>
    <xf numFmtId="43" fontId="23" fillId="0" borderId="3" xfId="19" applyFont="1" applyFill="1" applyBorder="1" applyAlignment="1">
      <alignment horizontal="center" vertical="top"/>
    </xf>
    <xf numFmtId="43" fontId="23" fillId="0" borderId="66" xfId="19" applyFont="1" applyFill="1" applyBorder="1" applyAlignment="1">
      <alignment horizontal="center" vertical="top"/>
    </xf>
    <xf numFmtId="0" fontId="24" fillId="0" borderId="63" xfId="12" applyFont="1" applyFill="1" applyBorder="1" applyAlignment="1">
      <alignment vertical="top"/>
    </xf>
    <xf numFmtId="0" fontId="24" fillId="0" borderId="63" xfId="12" applyFont="1" applyBorder="1" applyAlignment="1">
      <alignment vertical="top"/>
    </xf>
    <xf numFmtId="0" fontId="24" fillId="0" borderId="90" xfId="0" applyNumberFormat="1" applyFont="1" applyFill="1" applyBorder="1" applyAlignment="1">
      <alignment vertical="top" wrapText="1"/>
    </xf>
    <xf numFmtId="190" fontId="24" fillId="0" borderId="25" xfId="23" applyNumberFormat="1" applyFont="1" applyBorder="1" applyAlignment="1">
      <alignment vertical="top"/>
    </xf>
    <xf numFmtId="43" fontId="23" fillId="0" borderId="75" xfId="19" applyFont="1" applyFill="1" applyBorder="1" applyAlignment="1">
      <alignment horizontal="center" vertical="top"/>
    </xf>
    <xf numFmtId="43" fontId="23" fillId="0" borderId="29" xfId="19" applyFont="1" applyFill="1" applyBorder="1" applyAlignment="1">
      <alignment horizontal="center" vertical="top"/>
    </xf>
    <xf numFmtId="43" fontId="23" fillId="0" borderId="31" xfId="19" applyFont="1" applyFill="1" applyBorder="1" applyAlignment="1">
      <alignment horizontal="center" vertical="top"/>
    </xf>
    <xf numFmtId="0" fontId="24" fillId="0" borderId="32" xfId="12" applyFont="1" applyFill="1" applyBorder="1" applyAlignment="1">
      <alignment vertical="top"/>
    </xf>
    <xf numFmtId="0" fontId="24" fillId="0" borderId="32" xfId="12" applyFont="1" applyBorder="1" applyAlignment="1">
      <alignment vertical="top"/>
    </xf>
    <xf numFmtId="0" fontId="23" fillId="0" borderId="68" xfId="0" applyNumberFormat="1" applyFont="1" applyFill="1" applyBorder="1" applyAlignment="1">
      <alignment horizontal="center" vertical="top" wrapText="1"/>
    </xf>
    <xf numFmtId="187" fontId="23" fillId="0" borderId="24" xfId="23" applyNumberFormat="1" applyFont="1" applyBorder="1" applyAlignment="1">
      <alignment vertical="top"/>
    </xf>
    <xf numFmtId="187" fontId="70" fillId="0" borderId="34" xfId="23" applyNumberFormat="1" applyFont="1" applyFill="1" applyBorder="1" applyAlignment="1">
      <alignment vertical="top" wrapText="1"/>
    </xf>
    <xf numFmtId="187" fontId="70" fillId="0" borderId="70" xfId="23" applyNumberFormat="1" applyFont="1" applyFill="1" applyBorder="1" applyAlignment="1">
      <alignment vertical="top" wrapText="1"/>
    </xf>
    <xf numFmtId="187" fontId="70" fillId="0" borderId="68" xfId="23" applyNumberFormat="1" applyFont="1" applyFill="1" applyBorder="1" applyAlignment="1">
      <alignment horizontal="center" vertical="top" wrapText="1"/>
    </xf>
    <xf numFmtId="187" fontId="71" fillId="0" borderId="43" xfId="23" applyNumberFormat="1" applyFont="1" applyFill="1" applyBorder="1" applyAlignment="1">
      <alignment horizontal="center" vertical="top"/>
    </xf>
    <xf numFmtId="187" fontId="71" fillId="0" borderId="17" xfId="23" applyNumberFormat="1" applyFont="1" applyFill="1" applyBorder="1" applyAlignment="1">
      <alignment horizontal="center" vertical="top"/>
    </xf>
    <xf numFmtId="187" fontId="71" fillId="0" borderId="22" xfId="23" applyNumberFormat="1" applyFont="1" applyFill="1" applyBorder="1" applyAlignment="1">
      <alignment horizontal="center" vertical="top"/>
    </xf>
    <xf numFmtId="187" fontId="70" fillId="0" borderId="23" xfId="23" applyNumberFormat="1" applyFont="1" applyFill="1" applyBorder="1" applyAlignment="1">
      <alignment vertical="top"/>
    </xf>
    <xf numFmtId="187" fontId="70" fillId="0" borderId="23" xfId="23" applyNumberFormat="1" applyFont="1" applyBorder="1" applyAlignment="1">
      <alignment vertical="top"/>
    </xf>
    <xf numFmtId="187" fontId="70" fillId="0" borderId="0" xfId="23" applyNumberFormat="1" applyFont="1" applyBorder="1" applyAlignment="1">
      <alignment vertical="top"/>
    </xf>
    <xf numFmtId="192" fontId="70" fillId="0" borderId="24" xfId="23" applyNumberFormat="1" applyFont="1" applyBorder="1" applyAlignment="1">
      <alignment vertical="top"/>
    </xf>
    <xf numFmtId="192" fontId="70" fillId="0" borderId="34" xfId="23" applyNumberFormat="1" applyFont="1" applyBorder="1" applyAlignment="1">
      <alignment vertical="top"/>
    </xf>
    <xf numFmtId="190" fontId="74" fillId="0" borderId="25" xfId="23" applyNumberFormat="1" applyFont="1" applyBorder="1" applyAlignment="1">
      <alignment vertical="top"/>
    </xf>
    <xf numFmtId="190" fontId="74" fillId="0" borderId="56" xfId="23" applyNumberFormat="1" applyFont="1" applyBorder="1" applyAlignment="1">
      <alignment vertical="top"/>
    </xf>
    <xf numFmtId="190" fontId="74" fillId="0" borderId="29" xfId="23" applyNumberFormat="1" applyFont="1" applyBorder="1" applyAlignment="1">
      <alignment vertical="top"/>
    </xf>
    <xf numFmtId="190" fontId="74" fillId="0" borderId="31" xfId="23" applyNumberFormat="1" applyFont="1" applyBorder="1" applyAlignment="1">
      <alignment vertical="top"/>
    </xf>
    <xf numFmtId="193" fontId="83" fillId="0" borderId="24" xfId="12" applyNumberFormat="1" applyFont="1" applyFill="1" applyBorder="1" applyAlignment="1">
      <alignment horizontal="right" vertical="top"/>
    </xf>
    <xf numFmtId="0" fontId="15" fillId="0" borderId="24" xfId="12" applyFont="1" applyBorder="1" applyAlignment="1">
      <alignment horizontal="right" vertical="top"/>
    </xf>
    <xf numFmtId="0" fontId="15" fillId="0" borderId="24" xfId="0" applyFont="1" applyBorder="1" applyAlignment="1">
      <alignment horizontal="left" vertical="top"/>
    </xf>
    <xf numFmtId="192" fontId="17" fillId="0" borderId="24" xfId="23" applyNumberFormat="1" applyFont="1" applyFill="1" applyBorder="1" applyAlignment="1">
      <alignment vertical="top"/>
    </xf>
    <xf numFmtId="192" fontId="108" fillId="0" borderId="24" xfId="23" applyNumberFormat="1" applyFont="1" applyFill="1" applyBorder="1" applyAlignment="1">
      <alignment vertical="top"/>
    </xf>
    <xf numFmtId="192" fontId="20" fillId="0" borderId="11" xfId="23" applyNumberFormat="1" applyFont="1" applyFill="1" applyBorder="1"/>
    <xf numFmtId="0" fontId="106" fillId="0" borderId="17" xfId="0" applyFont="1" applyBorder="1" applyAlignment="1">
      <alignment vertical="top"/>
    </xf>
    <xf numFmtId="0" fontId="106" fillId="0" borderId="24" xfId="0" applyFont="1" applyBorder="1" applyAlignment="1">
      <alignment vertical="top"/>
    </xf>
    <xf numFmtId="0" fontId="74" fillId="0" borderId="91" xfId="0" applyNumberFormat="1" applyFont="1" applyFill="1" applyBorder="1" applyAlignment="1" applyProtection="1">
      <alignment vertical="top" wrapText="1"/>
      <protection locked="0"/>
    </xf>
    <xf numFmtId="49" fontId="81" fillId="5" borderId="34" xfId="0" applyNumberFormat="1" applyFont="1" applyFill="1" applyBorder="1" applyAlignment="1" applyProtection="1">
      <alignment vertical="top" wrapText="1"/>
      <protection locked="0"/>
    </xf>
    <xf numFmtId="0" fontId="75" fillId="5" borderId="20" xfId="12" applyFont="1" applyFill="1" applyBorder="1" applyAlignment="1">
      <alignment vertical="top"/>
    </xf>
    <xf numFmtId="0" fontId="75" fillId="5" borderId="34" xfId="12" applyFont="1" applyFill="1" applyBorder="1" applyAlignment="1">
      <alignment vertical="top"/>
    </xf>
    <xf numFmtId="0" fontId="75" fillId="5" borderId="24" xfId="12" applyFont="1" applyFill="1" applyBorder="1" applyAlignment="1">
      <alignment vertical="top"/>
    </xf>
    <xf numFmtId="0" fontId="75" fillId="5" borderId="28" xfId="12" applyFont="1" applyFill="1" applyBorder="1" applyAlignment="1">
      <alignment vertical="top"/>
    </xf>
    <xf numFmtId="0" fontId="75" fillId="5" borderId="27" xfId="12" applyFont="1" applyFill="1" applyBorder="1" applyAlignment="1">
      <alignment vertical="top"/>
    </xf>
    <xf numFmtId="0" fontId="24" fillId="5" borderId="28" xfId="12" applyFont="1" applyFill="1" applyBorder="1" applyAlignment="1">
      <alignment vertical="top"/>
    </xf>
    <xf numFmtId="0" fontId="83" fillId="5" borderId="0" xfId="12" applyFont="1" applyFill="1" applyBorder="1" applyAlignment="1">
      <alignment vertical="top"/>
    </xf>
    <xf numFmtId="0" fontId="70" fillId="5" borderId="34" xfId="0" applyNumberFormat="1" applyFont="1" applyFill="1" applyBorder="1" applyAlignment="1" applyProtection="1">
      <alignment vertical="top" wrapText="1"/>
      <protection locked="0"/>
    </xf>
    <xf numFmtId="1" fontId="83" fillId="5" borderId="20" xfId="12" applyNumberFormat="1" applyFont="1" applyFill="1" applyBorder="1" applyAlignment="1">
      <alignment vertical="center"/>
    </xf>
    <xf numFmtId="1" fontId="83" fillId="5" borderId="34" xfId="12" applyNumberFormat="1" applyFont="1" applyFill="1" applyBorder="1" applyAlignment="1">
      <alignment vertical="center"/>
    </xf>
    <xf numFmtId="1" fontId="83" fillId="5" borderId="24" xfId="12" applyNumberFormat="1" applyFont="1" applyFill="1" applyBorder="1" applyAlignment="1">
      <alignment vertical="center"/>
    </xf>
    <xf numFmtId="1" fontId="83" fillId="5" borderId="28" xfId="12" applyNumberFormat="1" applyFont="1" applyFill="1" applyBorder="1" applyAlignment="1">
      <alignment vertical="center"/>
    </xf>
    <xf numFmtId="1" fontId="83" fillId="5" borderId="27" xfId="12" applyNumberFormat="1" applyFont="1" applyFill="1" applyBorder="1" applyAlignment="1">
      <alignment vertical="center"/>
    </xf>
    <xf numFmtId="1" fontId="85" fillId="5" borderId="20" xfId="12" applyNumberFormat="1" applyFont="1" applyFill="1" applyBorder="1" applyAlignment="1">
      <alignment vertical="top"/>
    </xf>
    <xf numFmtId="1" fontId="85" fillId="5" borderId="34" xfId="12" applyNumberFormat="1" applyFont="1" applyFill="1" applyBorder="1" applyAlignment="1">
      <alignment vertical="top"/>
    </xf>
    <xf numFmtId="1" fontId="85" fillId="5" borderId="24" xfId="12" applyNumberFormat="1" applyFont="1" applyFill="1" applyBorder="1" applyAlignment="1">
      <alignment vertical="top"/>
    </xf>
    <xf numFmtId="1" fontId="85" fillId="5" borderId="28" xfId="12" applyNumberFormat="1" applyFont="1" applyFill="1" applyBorder="1" applyAlignment="1">
      <alignment vertical="top"/>
    </xf>
    <xf numFmtId="1" fontId="85" fillId="5" borderId="27" xfId="12" applyNumberFormat="1" applyFont="1" applyFill="1" applyBorder="1" applyAlignment="1">
      <alignment vertical="top"/>
    </xf>
    <xf numFmtId="1" fontId="83" fillId="5" borderId="20" xfId="12" applyNumberFormat="1" applyFont="1" applyFill="1" applyBorder="1" applyAlignment="1">
      <alignment vertical="top"/>
    </xf>
    <xf numFmtId="1" fontId="83" fillId="5" borderId="34" xfId="12" applyNumberFormat="1" applyFont="1" applyFill="1" applyBorder="1" applyAlignment="1">
      <alignment vertical="top"/>
    </xf>
    <xf numFmtId="1" fontId="83" fillId="5" borderId="24" xfId="12" applyNumberFormat="1" applyFont="1" applyFill="1" applyBorder="1" applyAlignment="1">
      <alignment vertical="top"/>
    </xf>
    <xf numFmtId="1" fontId="83" fillId="5" borderId="28" xfId="12" applyNumberFormat="1" applyFont="1" applyFill="1" applyBorder="1" applyAlignment="1">
      <alignment vertical="top"/>
    </xf>
    <xf numFmtId="1" fontId="83" fillId="5" borderId="27" xfId="12" applyNumberFormat="1" applyFont="1" applyFill="1" applyBorder="1" applyAlignment="1">
      <alignment vertical="top"/>
    </xf>
    <xf numFmtId="0" fontId="73" fillId="0" borderId="39" xfId="0" applyNumberFormat="1" applyFont="1" applyFill="1" applyBorder="1" applyAlignment="1" applyProtection="1">
      <alignment horizontal="center" vertical="top" wrapText="1"/>
      <protection locked="0"/>
    </xf>
    <xf numFmtId="0" fontId="24" fillId="0" borderId="39" xfId="0" applyNumberFormat="1" applyFont="1" applyFill="1" applyBorder="1" applyAlignment="1" applyProtection="1">
      <alignment horizontal="center" vertical="top" wrapText="1"/>
      <protection locked="0"/>
    </xf>
    <xf numFmtId="0" fontId="72" fillId="0" borderId="39" xfId="0" applyNumberFormat="1" applyFont="1" applyFill="1" applyBorder="1" applyAlignment="1" applyProtection="1">
      <alignment horizontal="center" vertical="top" wrapText="1"/>
      <protection locked="0"/>
    </xf>
    <xf numFmtId="0" fontId="24" fillId="0" borderId="28" xfId="14" applyNumberFormat="1" applyFont="1" applyFill="1" applyBorder="1" applyAlignment="1" applyProtection="1">
      <alignment horizontal="center" vertical="top" wrapText="1"/>
      <protection locked="0"/>
    </xf>
    <xf numFmtId="0" fontId="85" fillId="0" borderId="28" xfId="12" applyFont="1" applyFill="1" applyBorder="1" applyAlignment="1">
      <alignment horizontal="center" vertical="center"/>
    </xf>
    <xf numFmtId="0" fontId="72" fillId="7" borderId="0" xfId="0" applyNumberFormat="1" applyFont="1" applyFill="1" applyBorder="1" applyAlignment="1" applyProtection="1">
      <alignment horizontal="center" vertical="top" wrapText="1"/>
      <protection locked="0"/>
    </xf>
    <xf numFmtId="0" fontId="74" fillId="0" borderId="39" xfId="0" applyNumberFormat="1" applyFont="1" applyFill="1" applyBorder="1" applyAlignment="1" applyProtection="1">
      <alignment horizontal="center" vertical="top" wrapText="1"/>
      <protection locked="0"/>
    </xf>
    <xf numFmtId="0" fontId="75" fillId="0" borderId="39" xfId="0" applyNumberFormat="1" applyFont="1" applyFill="1" applyBorder="1" applyAlignment="1" applyProtection="1">
      <alignment horizontal="center" vertical="top" wrapText="1"/>
      <protection locked="0"/>
    </xf>
    <xf numFmtId="0" fontId="76" fillId="0" borderId="39" xfId="0" applyNumberFormat="1" applyFont="1" applyFill="1" applyBorder="1" applyAlignment="1" applyProtection="1">
      <alignment horizontal="center" vertical="top" wrapText="1"/>
      <protection locked="0"/>
    </xf>
    <xf numFmtId="191" fontId="74" fillId="0" borderId="39" xfId="0" applyNumberFormat="1" applyFont="1" applyFill="1" applyBorder="1" applyAlignment="1" applyProtection="1">
      <alignment horizontal="center" vertical="top" wrapText="1"/>
      <protection locked="0"/>
    </xf>
    <xf numFmtId="0" fontId="70" fillId="0" borderId="39" xfId="0" applyNumberFormat="1" applyFont="1" applyFill="1" applyBorder="1" applyAlignment="1" applyProtection="1">
      <alignment horizontal="center" vertical="top" wrapText="1"/>
      <protection locked="0"/>
    </xf>
    <xf numFmtId="0" fontId="78" fillId="0" borderId="39" xfId="0" applyNumberFormat="1" applyFont="1" applyFill="1" applyBorder="1" applyAlignment="1" applyProtection="1">
      <alignment horizontal="center" vertical="top" wrapText="1"/>
      <protection locked="0"/>
    </xf>
    <xf numFmtId="187" fontId="76" fillId="0" borderId="39" xfId="23" applyNumberFormat="1" applyFont="1" applyFill="1" applyBorder="1" applyAlignment="1" applyProtection="1">
      <alignment horizontal="center" vertical="top" wrapText="1"/>
      <protection locked="0"/>
    </xf>
    <xf numFmtId="0" fontId="74" fillId="0" borderId="92" xfId="0" applyNumberFormat="1" applyFont="1" applyFill="1" applyBorder="1" applyAlignment="1" applyProtection="1">
      <alignment horizontal="center" vertical="top" wrapText="1"/>
      <protection locked="0"/>
    </xf>
    <xf numFmtId="0" fontId="70" fillId="0" borderId="92" xfId="0" applyNumberFormat="1" applyFont="1" applyFill="1" applyBorder="1" applyAlignment="1" applyProtection="1">
      <alignment horizontal="center" vertical="top" wrapText="1"/>
      <protection locked="0"/>
    </xf>
    <xf numFmtId="0" fontId="80" fillId="0" borderId="39" xfId="0" applyNumberFormat="1" applyFont="1" applyFill="1" applyBorder="1" applyAlignment="1" applyProtection="1">
      <alignment horizontal="center" vertical="top" wrapText="1"/>
      <protection locked="0"/>
    </xf>
    <xf numFmtId="0" fontId="81" fillId="0" borderId="39" xfId="0" applyNumberFormat="1" applyFont="1" applyFill="1" applyBorder="1" applyAlignment="1" applyProtection="1">
      <alignment horizontal="center" vertical="top" wrapText="1"/>
      <protection locked="0"/>
    </xf>
    <xf numFmtId="0" fontId="70" fillId="0" borderId="44" xfId="0" applyNumberFormat="1" applyFont="1" applyFill="1" applyBorder="1" applyAlignment="1" applyProtection="1">
      <alignment horizontal="center" vertical="top" wrapText="1"/>
      <protection locked="0"/>
    </xf>
    <xf numFmtId="49" fontId="75" fillId="5" borderId="39" xfId="0" applyNumberFormat="1" applyFont="1" applyFill="1" applyBorder="1" applyAlignment="1" applyProtection="1">
      <alignment horizontal="center" vertical="top" wrapText="1"/>
      <protection locked="0"/>
    </xf>
    <xf numFmtId="0" fontId="70" fillId="5" borderId="39" xfId="0" applyNumberFormat="1" applyFont="1" applyFill="1" applyBorder="1" applyAlignment="1" applyProtection="1">
      <alignment horizontal="center" vertical="top" wrapText="1"/>
      <protection locked="0"/>
    </xf>
    <xf numFmtId="0" fontId="24" fillId="5" borderId="39" xfId="0" applyNumberFormat="1" applyFont="1" applyFill="1" applyBorder="1" applyAlignment="1" applyProtection="1">
      <alignment horizontal="center" vertical="top" wrapText="1"/>
      <protection locked="0"/>
    </xf>
    <xf numFmtId="0" fontId="74" fillId="0" borderId="44" xfId="0" applyNumberFormat="1" applyFont="1" applyFill="1" applyBorder="1" applyAlignment="1" applyProtection="1">
      <alignment horizontal="center" vertical="top" wrapText="1"/>
      <protection locked="0"/>
    </xf>
    <xf numFmtId="0" fontId="73" fillId="9" borderId="39" xfId="0" applyNumberFormat="1" applyFont="1" applyFill="1" applyBorder="1" applyAlignment="1" applyProtection="1">
      <alignment horizontal="center" vertical="top" wrapText="1"/>
      <protection locked="0"/>
    </xf>
    <xf numFmtId="0" fontId="24" fillId="0" borderId="44" xfId="0" applyNumberFormat="1" applyFont="1" applyFill="1" applyBorder="1" applyAlignment="1" applyProtection="1">
      <alignment horizontal="center" vertical="top" wrapText="1"/>
      <protection locked="0"/>
    </xf>
    <xf numFmtId="0" fontId="75" fillId="5" borderId="39" xfId="0" applyNumberFormat="1" applyFont="1" applyFill="1" applyBorder="1" applyAlignment="1" applyProtection="1">
      <alignment horizontal="center" vertical="top" wrapText="1"/>
      <protection locked="0"/>
    </xf>
    <xf numFmtId="191" fontId="24" fillId="0" borderId="39" xfId="0" applyNumberFormat="1" applyFont="1" applyFill="1" applyBorder="1" applyAlignment="1" applyProtection="1">
      <alignment horizontal="center" vertical="top" wrapText="1"/>
      <protection locked="0"/>
    </xf>
    <xf numFmtId="0" fontId="24" fillId="0" borderId="93" xfId="0" applyNumberFormat="1" applyFont="1" applyFill="1" applyBorder="1" applyAlignment="1" applyProtection="1">
      <alignment horizontal="center" vertical="top" wrapText="1"/>
      <protection locked="0"/>
    </xf>
    <xf numFmtId="0" fontId="24" fillId="0" borderId="28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5" borderId="92" xfId="0" applyNumberFormat="1" applyFont="1" applyFill="1" applyBorder="1" applyAlignment="1" applyProtection="1">
      <alignment horizontal="center" vertical="top" wrapText="1"/>
      <protection locked="0"/>
    </xf>
    <xf numFmtId="0" fontId="7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4" fillId="0" borderId="94" xfId="0" applyNumberFormat="1" applyFont="1" applyFill="1" applyBorder="1" applyAlignment="1" applyProtection="1">
      <alignment horizontal="center" vertical="top" wrapText="1"/>
      <protection locked="0"/>
    </xf>
    <xf numFmtId="0" fontId="24" fillId="0" borderId="74" xfId="0" applyNumberFormat="1" applyFont="1" applyFill="1" applyBorder="1" applyAlignment="1" applyProtection="1">
      <alignment horizontal="center" vertical="top" wrapText="1"/>
      <protection locked="0"/>
    </xf>
    <xf numFmtId="0" fontId="73" fillId="0" borderId="27" xfId="0" applyNumberFormat="1" applyFont="1" applyFill="1" applyBorder="1" applyAlignment="1" applyProtection="1">
      <alignment vertical="top" wrapText="1"/>
      <protection locked="0"/>
    </xf>
    <xf numFmtId="0" fontId="24" fillId="0" borderId="27" xfId="0" applyNumberFormat="1" applyFont="1" applyFill="1" applyBorder="1" applyAlignment="1" applyProtection="1">
      <alignment vertical="top" wrapText="1"/>
      <protection locked="0"/>
    </xf>
    <xf numFmtId="0" fontId="24" fillId="0" borderId="27" xfId="14" applyNumberFormat="1" applyFont="1" applyFill="1" applyBorder="1" applyAlignment="1" applyProtection="1">
      <alignment horizontal="left" vertical="top" wrapText="1"/>
      <protection locked="0"/>
    </xf>
    <xf numFmtId="0" fontId="24" fillId="0" borderId="27" xfId="14" applyNumberFormat="1" applyFont="1" applyFill="1" applyBorder="1" applyAlignment="1" applyProtection="1">
      <alignment vertical="top" wrapText="1"/>
      <protection locked="0"/>
    </xf>
    <xf numFmtId="0" fontId="73" fillId="0" borderId="59" xfId="14" applyNumberFormat="1" applyFont="1" applyFill="1" applyBorder="1" applyAlignment="1" applyProtection="1">
      <alignment vertical="top" wrapText="1"/>
      <protection locked="0"/>
    </xf>
    <xf numFmtId="0" fontId="71" fillId="7" borderId="95" xfId="0" applyNumberFormat="1" applyFont="1" applyFill="1" applyBorder="1" applyAlignment="1" applyProtection="1">
      <alignment vertical="top" wrapText="1"/>
      <protection locked="0"/>
    </xf>
    <xf numFmtId="0" fontId="73" fillId="0" borderId="96" xfId="0" applyNumberFormat="1" applyFont="1" applyFill="1" applyBorder="1" applyAlignment="1" applyProtection="1">
      <alignment vertical="top" wrapText="1"/>
      <protection locked="0"/>
    </xf>
    <xf numFmtId="0" fontId="74" fillId="0" borderId="96" xfId="0" applyNumberFormat="1" applyFont="1" applyFill="1" applyBorder="1" applyAlignment="1" applyProtection="1">
      <alignment vertical="top" wrapText="1"/>
      <protection locked="0"/>
    </xf>
    <xf numFmtId="0" fontId="24" fillId="0" borderId="96" xfId="0" applyNumberFormat="1" applyFont="1" applyFill="1" applyBorder="1" applyAlignment="1" applyProtection="1">
      <alignment vertical="top" wrapText="1"/>
      <protection locked="0"/>
    </xf>
    <xf numFmtId="0" fontId="75" fillId="0" borderId="96" xfId="0" applyNumberFormat="1" applyFont="1" applyFill="1" applyBorder="1" applyAlignment="1" applyProtection="1">
      <alignment vertical="top" wrapText="1"/>
      <protection locked="0"/>
    </xf>
    <xf numFmtId="0" fontId="76" fillId="0" borderId="96" xfId="0" applyNumberFormat="1" applyFont="1" applyFill="1" applyBorder="1" applyAlignment="1" applyProtection="1">
      <alignment vertical="top" wrapText="1"/>
      <protection locked="0"/>
    </xf>
    <xf numFmtId="191" fontId="74" fillId="0" borderId="96" xfId="0" applyNumberFormat="1" applyFont="1" applyFill="1" applyBorder="1" applyAlignment="1" applyProtection="1">
      <alignment vertical="top" wrapText="1"/>
      <protection locked="0"/>
    </xf>
    <xf numFmtId="0" fontId="70" fillId="0" borderId="96" xfId="0" applyNumberFormat="1" applyFont="1" applyFill="1" applyBorder="1" applyAlignment="1" applyProtection="1">
      <alignment vertical="top" wrapText="1"/>
      <protection locked="0"/>
    </xf>
    <xf numFmtId="0" fontId="78" fillId="0" borderId="96" xfId="0" applyNumberFormat="1" applyFont="1" applyFill="1" applyBorder="1" applyAlignment="1" applyProtection="1">
      <alignment vertical="top" wrapText="1"/>
      <protection locked="0"/>
    </xf>
    <xf numFmtId="187" fontId="76" fillId="0" borderId="96" xfId="23" applyNumberFormat="1" applyFont="1" applyFill="1" applyBorder="1" applyAlignment="1" applyProtection="1">
      <alignment vertical="top" wrapText="1"/>
      <protection locked="0"/>
    </xf>
    <xf numFmtId="0" fontId="74" fillId="0" borderId="97" xfId="0" applyNumberFormat="1" applyFont="1" applyFill="1" applyBorder="1" applyAlignment="1" applyProtection="1">
      <alignment vertical="top" wrapText="1"/>
      <protection locked="0"/>
    </xf>
    <xf numFmtId="0" fontId="70" fillId="0" borderId="98" xfId="0" applyNumberFormat="1" applyFont="1" applyFill="1" applyBorder="1" applyAlignment="1" applyProtection="1">
      <alignment vertical="top" wrapText="1"/>
      <protection locked="0"/>
    </xf>
    <xf numFmtId="0" fontId="77" fillId="0" borderId="96" xfId="0" applyNumberFormat="1" applyFont="1" applyFill="1" applyBorder="1" applyAlignment="1" applyProtection="1">
      <alignment vertical="top" wrapText="1"/>
      <protection locked="0"/>
    </xf>
    <xf numFmtId="0" fontId="80" fillId="0" borderId="96" xfId="0" applyNumberFormat="1" applyFont="1" applyFill="1" applyBorder="1" applyAlignment="1" applyProtection="1">
      <alignment vertical="top" wrapText="1"/>
      <protection locked="0"/>
    </xf>
    <xf numFmtId="0" fontId="73" fillId="5" borderId="96" xfId="0" applyNumberFormat="1" applyFont="1" applyFill="1" applyBorder="1" applyAlignment="1" applyProtection="1">
      <alignment vertical="top" wrapText="1"/>
      <protection locked="0"/>
    </xf>
    <xf numFmtId="0" fontId="81" fillId="0" borderId="96" xfId="0" applyNumberFormat="1" applyFont="1" applyFill="1" applyBorder="1" applyAlignment="1" applyProtection="1">
      <alignment vertical="top" wrapText="1"/>
      <protection locked="0"/>
    </xf>
    <xf numFmtId="49" fontId="75" fillId="5" borderId="96" xfId="0" applyNumberFormat="1" applyFont="1" applyFill="1" applyBorder="1" applyAlignment="1" applyProtection="1">
      <alignment vertical="top" wrapText="1"/>
      <protection locked="0"/>
    </xf>
    <xf numFmtId="0" fontId="70" fillId="5" borderId="96" xfId="0" applyNumberFormat="1" applyFont="1" applyFill="1" applyBorder="1" applyAlignment="1" applyProtection="1">
      <alignment vertical="top" wrapText="1"/>
      <protection locked="0"/>
    </xf>
    <xf numFmtId="0" fontId="24" fillId="5" borderId="96" xfId="0" applyNumberFormat="1" applyFont="1" applyFill="1" applyBorder="1" applyAlignment="1" applyProtection="1">
      <alignment vertical="top" wrapText="1"/>
      <protection locked="0"/>
    </xf>
    <xf numFmtId="0" fontId="74" fillId="0" borderId="98" xfId="0" applyNumberFormat="1" applyFont="1" applyFill="1" applyBorder="1" applyAlignment="1" applyProtection="1">
      <alignment vertical="top" wrapText="1"/>
      <protection locked="0"/>
    </xf>
    <xf numFmtId="0" fontId="71" fillId="9" borderId="96" xfId="0" applyNumberFormat="1" applyFont="1" applyFill="1" applyBorder="1" applyAlignment="1" applyProtection="1">
      <alignment vertical="top" wrapText="1"/>
      <protection locked="0"/>
    </xf>
    <xf numFmtId="0" fontId="24" fillId="0" borderId="98" xfId="0" applyNumberFormat="1" applyFont="1" applyFill="1" applyBorder="1" applyAlignment="1" applyProtection="1">
      <alignment vertical="top" wrapText="1"/>
      <protection locked="0"/>
    </xf>
    <xf numFmtId="0" fontId="75" fillId="5" borderId="96" xfId="0" applyNumberFormat="1" applyFont="1" applyFill="1" applyBorder="1" applyAlignment="1" applyProtection="1">
      <alignment vertical="top" wrapText="1"/>
      <protection locked="0"/>
    </xf>
    <xf numFmtId="0" fontId="82" fillId="0" borderId="96" xfId="0" applyNumberFormat="1" applyFont="1" applyFill="1" applyBorder="1" applyAlignment="1" applyProtection="1">
      <alignment vertical="top" wrapText="1"/>
      <protection locked="0"/>
    </xf>
    <xf numFmtId="191" fontId="24" fillId="5" borderId="96" xfId="0" applyNumberFormat="1" applyFont="1" applyFill="1" applyBorder="1" applyAlignment="1" applyProtection="1">
      <alignment vertical="top" wrapText="1"/>
      <protection locked="0"/>
    </xf>
    <xf numFmtId="0" fontId="24" fillId="0" borderId="96" xfId="0" quotePrefix="1" applyNumberFormat="1" applyFont="1" applyFill="1" applyBorder="1" applyAlignment="1" applyProtection="1">
      <alignment vertical="top" wrapText="1"/>
      <protection locked="0"/>
    </xf>
    <xf numFmtId="0" fontId="70" fillId="0" borderId="96" xfId="0" quotePrefix="1" applyNumberFormat="1" applyFont="1" applyFill="1" applyBorder="1" applyAlignment="1" applyProtection="1">
      <alignment vertical="top" wrapText="1"/>
      <protection locked="0"/>
    </xf>
    <xf numFmtId="0" fontId="72" fillId="5" borderId="96" xfId="0" applyNumberFormat="1" applyFont="1" applyFill="1" applyBorder="1" applyAlignment="1" applyProtection="1">
      <alignment vertical="top" wrapText="1"/>
      <protection locked="0"/>
    </xf>
    <xf numFmtId="0" fontId="24" fillId="5" borderId="97" xfId="0" applyNumberFormat="1" applyFont="1" applyFill="1" applyBorder="1" applyAlignment="1" applyProtection="1">
      <alignment vertical="top" wrapText="1"/>
      <protection locked="0"/>
    </xf>
    <xf numFmtId="0" fontId="73" fillId="0" borderId="95" xfId="0" applyNumberFormat="1" applyFont="1" applyFill="1" applyBorder="1" applyAlignment="1" applyProtection="1">
      <alignment vertical="top" wrapText="1"/>
      <protection locked="0"/>
    </xf>
    <xf numFmtId="0" fontId="23" fillId="0" borderId="99" xfId="0" applyNumberFormat="1" applyFont="1" applyFill="1" applyBorder="1" applyAlignment="1" applyProtection="1">
      <alignment vertical="top" wrapText="1"/>
      <protection locked="0"/>
    </xf>
    <xf numFmtId="0" fontId="24" fillId="0" borderId="100" xfId="0" applyNumberFormat="1" applyFont="1" applyFill="1" applyBorder="1" applyAlignment="1" applyProtection="1">
      <alignment vertical="top" wrapText="1"/>
      <protection locked="0"/>
    </xf>
    <xf numFmtId="187" fontId="85" fillId="5" borderId="26" xfId="19" applyNumberFormat="1" applyFont="1" applyFill="1" applyBorder="1" applyAlignment="1">
      <alignment horizontal="center" vertical="top"/>
    </xf>
    <xf numFmtId="187" fontId="85" fillId="5" borderId="24" xfId="19" applyNumberFormat="1" applyFont="1" applyFill="1" applyBorder="1" applyAlignment="1">
      <alignment horizontal="center" vertical="top"/>
    </xf>
    <xf numFmtId="187" fontId="85" fillId="5" borderId="27" xfId="12" applyNumberFormat="1" applyFont="1" applyFill="1" applyBorder="1" applyAlignment="1">
      <alignment vertical="top"/>
    </xf>
    <xf numFmtId="0" fontId="83" fillId="5" borderId="25" xfId="12" applyFont="1" applyFill="1" applyBorder="1" applyAlignment="1">
      <alignment vertical="top"/>
    </xf>
    <xf numFmtId="0" fontId="83" fillId="5" borderId="17" xfId="12" applyFont="1" applyFill="1" applyBorder="1" applyAlignment="1">
      <alignment vertical="top"/>
    </xf>
    <xf numFmtId="0" fontId="71" fillId="0" borderId="3" xfId="12" applyNumberFormat="1" applyFont="1" applyFill="1" applyBorder="1" applyAlignment="1" applyProtection="1">
      <alignment vertical="top" wrapText="1"/>
      <protection locked="0"/>
    </xf>
    <xf numFmtId="0" fontId="24" fillId="0" borderId="0" xfId="21" applyFont="1" applyBorder="1" applyAlignment="1">
      <alignment horizontal="center"/>
    </xf>
    <xf numFmtId="0" fontId="23" fillId="0" borderId="0" xfId="0" applyFont="1" applyBorder="1" applyAlignment="1">
      <alignment horizontal="left" indent="1"/>
    </xf>
    <xf numFmtId="189" fontId="50" fillId="0" borderId="24" xfId="23" applyNumberFormat="1" applyFont="1" applyBorder="1" applyAlignment="1" applyProtection="1">
      <alignment horizontal="right" vertical="top" readingOrder="1"/>
      <protection locked="0"/>
    </xf>
    <xf numFmtId="189" fontId="24" fillId="0" borderId="24" xfId="23" applyNumberFormat="1" applyFont="1" applyBorder="1" applyAlignment="1" applyProtection="1">
      <alignment vertical="top"/>
      <protection locked="0"/>
    </xf>
    <xf numFmtId="189" fontId="50" fillId="5" borderId="25" xfId="23" applyNumberFormat="1" applyFont="1" applyFill="1" applyBorder="1" applyAlignment="1" applyProtection="1">
      <alignment horizontal="right" vertical="top" readingOrder="1"/>
      <protection locked="0"/>
    </xf>
    <xf numFmtId="0" fontId="46" fillId="5" borderId="34" xfId="0" applyNumberFormat="1" applyFont="1" applyFill="1" applyBorder="1" applyAlignment="1" applyProtection="1">
      <alignment vertical="top" wrapText="1"/>
      <protection locked="0"/>
    </xf>
    <xf numFmtId="0" fontId="50" fillId="5" borderId="35" xfId="0" applyFont="1" applyFill="1" applyBorder="1" applyAlignment="1" applyProtection="1">
      <alignment vertical="top"/>
      <protection locked="0"/>
    </xf>
    <xf numFmtId="0" fontId="50" fillId="0" borderId="35" xfId="0" applyNumberFormat="1" applyFont="1" applyFill="1" applyBorder="1" applyAlignment="1" applyProtection="1">
      <alignment vertical="top" wrapText="1"/>
      <protection locked="0"/>
    </xf>
    <xf numFmtId="0" fontId="50" fillId="0" borderId="75" xfId="0" applyNumberFormat="1" applyFont="1" applyFill="1" applyBorder="1" applyAlignment="1" applyProtection="1">
      <alignment horizontal="center" vertical="top" wrapText="1"/>
      <protection locked="0"/>
    </xf>
    <xf numFmtId="0" fontId="17" fillId="0" borderId="29" xfId="12" applyFont="1" applyFill="1" applyBorder="1" applyAlignment="1">
      <alignment vertical="top"/>
    </xf>
    <xf numFmtId="0" fontId="17" fillId="0" borderId="31" xfId="12" applyFont="1" applyFill="1" applyBorder="1" applyAlignment="1">
      <alignment vertical="top"/>
    </xf>
    <xf numFmtId="43" fontId="20" fillId="0" borderId="30" xfId="19" applyFont="1" applyFill="1" applyBorder="1" applyAlignment="1">
      <alignment horizontal="center" vertical="top"/>
    </xf>
    <xf numFmtId="43" fontId="20" fillId="0" borderId="29" xfId="19" applyFont="1" applyFill="1" applyBorder="1" applyAlignment="1">
      <alignment horizontal="center" vertical="top"/>
    </xf>
    <xf numFmtId="43" fontId="20" fillId="0" borderId="31" xfId="19" applyFont="1" applyFill="1" applyBorder="1" applyAlignment="1">
      <alignment horizontal="center" vertical="top"/>
    </xf>
    <xf numFmtId="0" fontId="15" fillId="0" borderId="74" xfId="12" applyFont="1" applyFill="1" applyBorder="1" applyAlignment="1">
      <alignment vertical="top"/>
    </xf>
    <xf numFmtId="0" fontId="17" fillId="0" borderId="30" xfId="12" applyFont="1" applyFill="1" applyBorder="1" applyAlignment="1">
      <alignment vertical="top"/>
    </xf>
    <xf numFmtId="0" fontId="17" fillId="0" borderId="29" xfId="0" applyFont="1" applyBorder="1" applyAlignment="1">
      <alignment horizontal="left" wrapText="1"/>
    </xf>
    <xf numFmtId="0" fontId="24" fillId="6" borderId="39" xfId="12" applyFont="1" applyFill="1" applyBorder="1" applyAlignment="1">
      <alignment horizontal="center"/>
    </xf>
    <xf numFmtId="0" fontId="24" fillId="0" borderId="39" xfId="12" applyFont="1" applyFill="1" applyBorder="1" applyAlignment="1">
      <alignment horizontal="center"/>
    </xf>
    <xf numFmtId="187" fontId="24" fillId="0" borderId="39" xfId="12" applyNumberFormat="1" applyFont="1" applyFill="1" applyBorder="1" applyAlignment="1">
      <alignment horizontal="center" vertical="top"/>
    </xf>
    <xf numFmtId="0" fontId="17" fillId="0" borderId="26" xfId="12" applyFont="1" applyBorder="1" applyAlignment="1">
      <alignment vertical="top" wrapText="1"/>
    </xf>
    <xf numFmtId="0" fontId="17" fillId="0" borderId="29" xfId="12" applyFont="1" applyFill="1" applyBorder="1" applyAlignment="1">
      <alignment horizontal="left" vertical="center"/>
    </xf>
    <xf numFmtId="0" fontId="15" fillId="0" borderId="29" xfId="21" applyFont="1" applyFill="1" applyBorder="1" applyAlignment="1"/>
    <xf numFmtId="0" fontId="15" fillId="0" borderId="29" xfId="21" applyFont="1" applyFill="1" applyBorder="1" applyAlignment="1">
      <alignment horizontal="centerContinuous"/>
    </xf>
    <xf numFmtId="0" fontId="15" fillId="0" borderId="29" xfId="14" applyFont="1" applyFill="1" applyBorder="1" applyAlignment="1">
      <alignment horizontal="centerContinuous"/>
    </xf>
    <xf numFmtId="192" fontId="15" fillId="0" borderId="33" xfId="7" applyNumberFormat="1" applyFont="1" applyFill="1" applyBorder="1" applyAlignment="1">
      <alignment horizontal="center" vertical="top"/>
    </xf>
    <xf numFmtId="192" fontId="15" fillId="0" borderId="24" xfId="7" applyNumberFormat="1" applyFont="1" applyFill="1" applyBorder="1" applyAlignment="1">
      <alignment horizontal="center" vertical="top"/>
    </xf>
    <xf numFmtId="192" fontId="19" fillId="0" borderId="2" xfId="14" applyNumberFormat="1" applyFont="1" applyFill="1" applyBorder="1" applyAlignment="1">
      <alignment horizontal="center" vertical="center"/>
    </xf>
    <xf numFmtId="0" fontId="19" fillId="0" borderId="6" xfId="12" applyFont="1" applyBorder="1" applyAlignment="1">
      <alignment horizontal="center" vertical="center"/>
    </xf>
    <xf numFmtId="0" fontId="19" fillId="0" borderId="9" xfId="12" applyFont="1" applyBorder="1" applyAlignment="1">
      <alignment horizontal="center" vertical="center"/>
    </xf>
    <xf numFmtId="0" fontId="19" fillId="0" borderId="46" xfId="12" applyFont="1" applyBorder="1" applyAlignment="1">
      <alignment horizontal="center" vertical="center"/>
    </xf>
    <xf numFmtId="0" fontId="23" fillId="0" borderId="46" xfId="12" applyFont="1" applyBorder="1" applyAlignment="1">
      <alignment horizontal="center" vertical="center"/>
    </xf>
    <xf numFmtId="0" fontId="23" fillId="0" borderId="6" xfId="12" applyFont="1" applyBorder="1" applyAlignment="1">
      <alignment horizontal="center" vertical="center"/>
    </xf>
    <xf numFmtId="0" fontId="23" fillId="0" borderId="9" xfId="12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09" fillId="0" borderId="3" xfId="0" applyFont="1" applyBorder="1" applyAlignment="1">
      <alignment vertical="center"/>
    </xf>
    <xf numFmtId="0" fontId="35" fillId="0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35" fillId="0" borderId="3" xfId="0" applyFont="1" applyBorder="1" applyAlignment="1">
      <alignment vertical="top"/>
    </xf>
    <xf numFmtId="0" fontId="112" fillId="0" borderId="3" xfId="0" applyFont="1" applyFill="1" applyBorder="1" applyAlignment="1">
      <alignment horizontal="left" indent="2"/>
    </xf>
    <xf numFmtId="0" fontId="112" fillId="0" borderId="3" xfId="0" applyFont="1" applyBorder="1" applyAlignment="1">
      <alignment vertical="center"/>
    </xf>
    <xf numFmtId="0" fontId="10" fillId="0" borderId="0" xfId="0" applyFont="1" applyAlignment="1">
      <alignment horizontal="center" vertical="top"/>
    </xf>
    <xf numFmtId="0" fontId="35" fillId="0" borderId="3" xfId="0" applyFont="1" applyBorder="1" applyAlignment="1">
      <alignment vertical="center" wrapText="1"/>
    </xf>
    <xf numFmtId="2" fontId="35" fillId="0" borderId="3" xfId="0" applyNumberFormat="1" applyFont="1" applyBorder="1" applyAlignment="1">
      <alignment vertical="top" wrapText="1"/>
    </xf>
    <xf numFmtId="2" fontId="10" fillId="0" borderId="0" xfId="0" applyNumberFormat="1" applyFont="1" applyAlignment="1">
      <alignment vertical="top"/>
    </xf>
    <xf numFmtId="2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vertical="top" wrapText="1" indent="1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35" fillId="0" borderId="8" xfId="0" applyFont="1" applyBorder="1" applyAlignment="1">
      <alignment vertical="top" wrapText="1"/>
    </xf>
    <xf numFmtId="0" fontId="35" fillId="0" borderId="8" xfId="0" applyFont="1" applyBorder="1" applyAlignment="1">
      <alignment vertical="center" wrapText="1"/>
    </xf>
    <xf numFmtId="2" fontId="10" fillId="0" borderId="0" xfId="0" applyNumberFormat="1" applyFont="1" applyAlignment="1">
      <alignment vertical="top" wrapText="1"/>
    </xf>
    <xf numFmtId="2" fontId="10" fillId="0" borderId="0" xfId="0" applyNumberFormat="1" applyFont="1" applyBorder="1" applyAlignment="1">
      <alignment vertical="top" wrapText="1"/>
    </xf>
    <xf numFmtId="0" fontId="35" fillId="0" borderId="4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112" fillId="0" borderId="4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9" fillId="0" borderId="8" xfId="0" applyFont="1" applyBorder="1" applyAlignment="1"/>
    <xf numFmtId="0" fontId="9" fillId="0" borderId="0" xfId="0" applyFont="1" applyBorder="1" applyAlignment="1">
      <alignment horizontal="centerContinuous"/>
    </xf>
    <xf numFmtId="0" fontId="10" fillId="0" borderId="40" xfId="0" applyFont="1" applyBorder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35" fillId="0" borderId="4" xfId="0" applyFont="1" applyFill="1" applyBorder="1" applyAlignment="1">
      <alignment horizontal="left" vertical="top" wrapText="1"/>
    </xf>
    <xf numFmtId="0" fontId="15" fillId="8" borderId="39" xfId="12" applyFont="1" applyFill="1" applyBorder="1" applyAlignment="1">
      <alignment horizontal="center"/>
    </xf>
    <xf numFmtId="187" fontId="20" fillId="0" borderId="34" xfId="23" applyNumberFormat="1" applyFont="1" applyFill="1" applyBorder="1"/>
    <xf numFmtId="187" fontId="17" fillId="0" borderId="24" xfId="23" applyNumberFormat="1" applyFont="1" applyFill="1" applyBorder="1" applyAlignment="1"/>
    <xf numFmtId="187" fontId="17" fillId="0" borderId="28" xfId="23" applyNumberFormat="1" applyFont="1" applyFill="1" applyBorder="1" applyAlignment="1"/>
    <xf numFmtId="0" fontId="17" fillId="0" borderId="28" xfId="12" applyFont="1" applyFill="1" applyBorder="1" applyAlignment="1">
      <alignment horizontal="center"/>
    </xf>
    <xf numFmtId="0" fontId="36" fillId="0" borderId="12" xfId="12" applyFont="1" applyBorder="1" applyAlignment="1">
      <alignment horizontal="centerContinuous" vertical="top"/>
    </xf>
    <xf numFmtId="0" fontId="52" fillId="6" borderId="101" xfId="0" applyNumberFormat="1" applyFont="1" applyFill="1" applyBorder="1" applyAlignment="1" applyProtection="1">
      <alignment vertical="top" wrapText="1"/>
      <protection locked="0"/>
    </xf>
    <xf numFmtId="0" fontId="53" fillId="0" borderId="34" xfId="0" applyNumberFormat="1" applyFont="1" applyFill="1" applyBorder="1" applyAlignment="1" applyProtection="1">
      <alignment vertical="top" wrapText="1"/>
      <protection locked="0"/>
    </xf>
    <xf numFmtId="0" fontId="15" fillId="0" borderId="34" xfId="14" applyNumberFormat="1" applyFont="1" applyFill="1" applyBorder="1" applyAlignment="1" applyProtection="1">
      <alignment vertical="top" wrapText="1"/>
      <protection locked="0"/>
    </xf>
    <xf numFmtId="0" fontId="54" fillId="0" borderId="56" xfId="0" applyNumberFormat="1" applyFont="1" applyFill="1" applyBorder="1" applyAlignment="1" applyProtection="1">
      <alignment vertical="top" wrapText="1"/>
      <protection locked="0"/>
    </xf>
    <xf numFmtId="0" fontId="19" fillId="0" borderId="13" xfId="12" applyFont="1" applyBorder="1" applyAlignment="1">
      <alignment horizontal="centerContinuous" vertical="top"/>
    </xf>
    <xf numFmtId="0" fontId="20" fillId="6" borderId="21" xfId="12" applyFont="1" applyFill="1" applyBorder="1" applyAlignment="1">
      <alignment horizontal="center" vertical="center"/>
    </xf>
    <xf numFmtId="0" fontId="20" fillId="0" borderId="26" xfId="12" applyFont="1" applyFill="1" applyBorder="1" applyAlignment="1">
      <alignment horizontal="center" vertical="center"/>
    </xf>
    <xf numFmtId="0" fontId="15" fillId="0" borderId="26" xfId="14" applyNumberFormat="1" applyFont="1" applyFill="1" applyBorder="1" applyAlignment="1" applyProtection="1">
      <alignment horizontal="center" vertical="top"/>
      <protection locked="0"/>
    </xf>
    <xf numFmtId="2" fontId="15" fillId="0" borderId="45" xfId="21" applyNumberFormat="1" applyFont="1" applyFill="1" applyBorder="1" applyAlignment="1">
      <alignment vertical="top"/>
    </xf>
    <xf numFmtId="187" fontId="20" fillId="0" borderId="102" xfId="12" applyNumberFormat="1" applyFont="1" applyFill="1" applyBorder="1" applyAlignment="1">
      <alignment vertical="top"/>
    </xf>
    <xf numFmtId="0" fontId="41" fillId="5" borderId="0" xfId="21" applyNumberFormat="1" applyFont="1" applyFill="1" applyBorder="1" applyAlignment="1" applyProtection="1">
      <alignment vertical="top" wrapText="1"/>
      <protection locked="0"/>
    </xf>
    <xf numFmtId="0" fontId="41" fillId="5" borderId="0" xfId="0" applyNumberFormat="1" applyFont="1" applyFill="1" applyBorder="1" applyAlignment="1" applyProtection="1">
      <alignment vertical="top" wrapText="1" readingOrder="1"/>
      <protection locked="0"/>
    </xf>
    <xf numFmtId="0" fontId="41" fillId="5" borderId="0" xfId="0" applyNumberFormat="1" applyFont="1" applyFill="1" applyBorder="1" applyAlignment="1" applyProtection="1">
      <alignment horizontal="center" vertical="top" wrapText="1"/>
      <protection locked="0"/>
    </xf>
    <xf numFmtId="191" fontId="38" fillId="0" borderId="0" xfId="21" applyNumberFormat="1" applyFont="1" applyFill="1" applyBorder="1" applyAlignment="1">
      <alignment horizontal="right" vertical="top"/>
    </xf>
    <xf numFmtId="191" fontId="36" fillId="0" borderId="0" xfId="21" applyNumberFormat="1" applyFont="1" applyFill="1" applyBorder="1" applyAlignment="1">
      <alignment horizontal="right" vertical="top"/>
    </xf>
    <xf numFmtId="191" fontId="38" fillId="0" borderId="0" xfId="4" applyNumberFormat="1" applyFont="1" applyFill="1" applyBorder="1" applyAlignment="1">
      <alignment horizontal="right" vertical="top"/>
    </xf>
    <xf numFmtId="0" fontId="38" fillId="0" borderId="0" xfId="21" applyFont="1" applyFill="1" applyBorder="1"/>
    <xf numFmtId="187" fontId="38" fillId="0" borderId="0" xfId="4" applyNumberFormat="1" applyFont="1" applyFill="1" applyBorder="1"/>
    <xf numFmtId="0" fontId="38" fillId="0" borderId="0" xfId="12" applyFont="1" applyBorder="1" applyAlignment="1">
      <alignment horizontal="right"/>
    </xf>
    <xf numFmtId="0" fontId="74" fillId="0" borderId="52" xfId="0" applyNumberFormat="1" applyFont="1" applyFill="1" applyBorder="1" applyAlignment="1">
      <alignment horizontal="center" vertical="top" wrapText="1"/>
    </xf>
    <xf numFmtId="0" fontId="74" fillId="0" borderId="26" xfId="0" applyNumberFormat="1" applyFont="1" applyFill="1" applyBorder="1" applyAlignment="1">
      <alignment horizontal="center" vertical="top" wrapText="1"/>
    </xf>
    <xf numFmtId="0" fontId="10" fillId="0" borderId="0" xfId="21" applyFont="1" applyBorder="1"/>
    <xf numFmtId="0" fontId="113" fillId="2" borderId="0" xfId="0" applyFont="1" applyFill="1" applyBorder="1" applyAlignment="1">
      <alignment horizontal="left" indent="1"/>
    </xf>
    <xf numFmtId="0" fontId="117" fillId="2" borderId="0" xfId="21" applyFont="1" applyFill="1" applyBorder="1" applyAlignment="1">
      <alignment horizontal="center" vertical="top"/>
    </xf>
    <xf numFmtId="0" fontId="12" fillId="2" borderId="0" xfId="12" applyFont="1" applyFill="1" applyBorder="1" applyAlignment="1">
      <alignment horizontal="centerContinuous"/>
    </xf>
    <xf numFmtId="0" fontId="10" fillId="0" borderId="0" xfId="21" applyFont="1" applyBorder="1" applyAlignment="1">
      <alignment horizontal="centerContinuous"/>
    </xf>
    <xf numFmtId="0" fontId="10" fillId="0" borderId="0" xfId="21" applyFont="1" applyFill="1" applyBorder="1"/>
    <xf numFmtId="187" fontId="10" fillId="0" borderId="0" xfId="21" applyNumberFormat="1" applyFont="1" applyFill="1" applyBorder="1"/>
    <xf numFmtId="187" fontId="12" fillId="0" borderId="0" xfId="12" applyNumberFormat="1" applyFont="1" applyFill="1" applyBorder="1"/>
    <xf numFmtId="2" fontId="10" fillId="0" borderId="0" xfId="21" applyNumberFormat="1" applyFont="1" applyFill="1" applyBorder="1" applyAlignment="1"/>
    <xf numFmtId="0" fontId="10" fillId="0" borderId="0" xfId="12" applyFont="1" applyBorder="1"/>
    <xf numFmtId="0" fontId="10" fillId="0" borderId="0" xfId="0" applyFont="1" applyBorder="1" applyAlignment="1">
      <alignment horizontal="left" indent="1"/>
    </xf>
    <xf numFmtId="0" fontId="117" fillId="0" borderId="0" xfId="21" applyFont="1" applyFill="1" applyBorder="1" applyAlignment="1">
      <alignment horizontal="center" vertical="top"/>
    </xf>
    <xf numFmtId="0" fontId="12" fillId="0" borderId="0" xfId="12" applyFont="1" applyBorder="1" applyAlignment="1">
      <alignment horizontal="centerContinuous"/>
    </xf>
    <xf numFmtId="0" fontId="9" fillId="0" borderId="0" xfId="0" applyFont="1" applyBorder="1" applyAlignment="1">
      <alignment horizontal="left" indent="1"/>
    </xf>
    <xf numFmtId="0" fontId="12" fillId="0" borderId="0" xfId="12" applyFont="1" applyBorder="1"/>
    <xf numFmtId="187" fontId="20" fillId="0" borderId="21" xfId="23" applyNumberFormat="1" applyFont="1" applyFill="1" applyBorder="1" applyAlignment="1">
      <alignment horizontal="center" vertical="top"/>
    </xf>
    <xf numFmtId="187" fontId="20" fillId="0" borderId="17" xfId="19" applyNumberFormat="1" applyFont="1" applyFill="1" applyBorder="1" applyAlignment="1">
      <alignment horizontal="center" vertical="top"/>
    </xf>
    <xf numFmtId="0" fontId="20" fillId="8" borderId="17" xfId="12" applyFont="1" applyFill="1" applyBorder="1" applyAlignment="1">
      <alignment vertical="top"/>
    </xf>
    <xf numFmtId="43" fontId="20" fillId="8" borderId="21" xfId="19" applyFont="1" applyFill="1" applyBorder="1" applyAlignment="1">
      <alignment horizontal="center" vertical="top"/>
    </xf>
    <xf numFmtId="43" fontId="20" fillId="8" borderId="17" xfId="19" applyFont="1" applyFill="1" applyBorder="1" applyAlignment="1">
      <alignment horizontal="center" vertical="top"/>
    </xf>
    <xf numFmtId="0" fontId="15" fillId="8" borderId="44" xfId="12" applyFont="1" applyFill="1" applyBorder="1" applyAlignment="1">
      <alignment vertical="top"/>
    </xf>
    <xf numFmtId="0" fontId="17" fillId="8" borderId="21" xfId="12" applyFont="1" applyFill="1" applyBorder="1" applyAlignment="1">
      <alignment vertical="top"/>
    </xf>
    <xf numFmtId="187" fontId="20" fillId="8" borderId="21" xfId="19" applyNumberFormat="1" applyFont="1" applyFill="1" applyBorder="1" applyAlignment="1">
      <alignment horizontal="center" vertical="top"/>
    </xf>
    <xf numFmtId="187" fontId="20" fillId="8" borderId="17" xfId="19" applyNumberFormat="1" applyFont="1" applyFill="1" applyBorder="1" applyAlignment="1">
      <alignment horizontal="center" vertical="top"/>
    </xf>
    <xf numFmtId="187" fontId="19" fillId="0" borderId="17" xfId="21" applyNumberFormat="1" applyFont="1" applyFill="1" applyBorder="1"/>
    <xf numFmtId="0" fontId="19" fillId="0" borderId="17" xfId="21" applyFont="1" applyFill="1" applyBorder="1"/>
    <xf numFmtId="2" fontId="15" fillId="0" borderId="102" xfId="21" applyNumberFormat="1" applyFont="1" applyFill="1" applyBorder="1" applyAlignment="1">
      <alignment vertical="top"/>
    </xf>
    <xf numFmtId="187" fontId="17" fillId="0" borderId="21" xfId="19" applyNumberFormat="1" applyFont="1" applyFill="1" applyBorder="1" applyAlignment="1">
      <alignment horizontal="center" vertical="top"/>
    </xf>
    <xf numFmtId="187" fontId="17" fillId="0" borderId="17" xfId="19" applyNumberFormat="1" applyFont="1" applyFill="1" applyBorder="1" applyAlignment="1">
      <alignment horizontal="center" vertical="top"/>
    </xf>
    <xf numFmtId="0" fontId="15" fillId="0" borderId="44" xfId="12" applyFont="1" applyFill="1" applyBorder="1" applyAlignment="1">
      <alignment horizontal="left"/>
    </xf>
    <xf numFmtId="0" fontId="15" fillId="0" borderId="39" xfId="12" applyFont="1" applyFill="1" applyBorder="1" applyAlignment="1">
      <alignment horizontal="left"/>
    </xf>
    <xf numFmtId="187" fontId="17" fillId="0" borderId="17" xfId="19" applyNumberFormat="1" applyFont="1" applyFill="1" applyBorder="1" applyAlignment="1">
      <alignment horizontal="center" vertical="center"/>
    </xf>
    <xf numFmtId="187" fontId="19" fillId="0" borderId="21" xfId="23" applyNumberFormat="1" applyFont="1" applyFill="1" applyBorder="1"/>
    <xf numFmtId="187" fontId="19" fillId="0" borderId="22" xfId="21" applyNumberFormat="1" applyFont="1" applyFill="1" applyBorder="1"/>
    <xf numFmtId="187" fontId="19" fillId="0" borderId="17" xfId="23" applyNumberFormat="1" applyFont="1" applyFill="1" applyBorder="1"/>
    <xf numFmtId="187" fontId="20" fillId="8" borderId="22" xfId="19" applyNumberFormat="1" applyFont="1" applyFill="1" applyBorder="1" applyAlignment="1">
      <alignment horizontal="center" vertical="top"/>
    </xf>
    <xf numFmtId="187" fontId="20" fillId="0" borderId="22" xfId="19" applyNumberFormat="1" applyFont="1" applyFill="1" applyBorder="1" applyAlignment="1">
      <alignment horizontal="center" vertical="top"/>
    </xf>
    <xf numFmtId="187" fontId="20" fillId="0" borderId="22" xfId="19" applyNumberFormat="1" applyFont="1" applyFill="1" applyBorder="1" applyAlignment="1">
      <alignment horizontal="center" vertical="center"/>
    </xf>
    <xf numFmtId="187" fontId="17" fillId="0" borderId="24" xfId="23" applyNumberFormat="1" applyFont="1" applyFill="1" applyBorder="1"/>
    <xf numFmtId="187" fontId="17" fillId="0" borderId="17" xfId="12" applyNumberFormat="1" applyFont="1" applyFill="1" applyBorder="1"/>
    <xf numFmtId="187" fontId="17" fillId="0" borderId="24" xfId="12" applyNumberFormat="1" applyFont="1" applyFill="1" applyBorder="1"/>
    <xf numFmtId="0" fontId="44" fillId="5" borderId="20" xfId="0" applyFont="1" applyFill="1" applyBorder="1" applyAlignment="1" applyProtection="1">
      <alignment vertical="top"/>
      <protection locked="0"/>
    </xf>
    <xf numFmtId="0" fontId="44" fillId="5" borderId="43" xfId="0" applyNumberFormat="1" applyFont="1" applyFill="1" applyBorder="1" applyAlignment="1" applyProtection="1">
      <alignment horizontal="center" vertical="top" wrapText="1"/>
      <protection locked="0"/>
    </xf>
    <xf numFmtId="0" fontId="49" fillId="5" borderId="35" xfId="0" applyNumberFormat="1" applyFont="1" applyFill="1" applyBorder="1" applyAlignment="1" applyProtection="1">
      <alignment vertical="top" wrapText="1"/>
      <protection locked="0"/>
    </xf>
    <xf numFmtId="0" fontId="49" fillId="5" borderId="75" xfId="0" applyNumberFormat="1" applyFont="1" applyFill="1" applyBorder="1" applyAlignment="1" applyProtection="1">
      <alignment horizontal="center" vertical="top" wrapText="1"/>
      <protection locked="0"/>
    </xf>
    <xf numFmtId="0" fontId="20" fillId="0" borderId="29" xfId="12" applyFont="1" applyFill="1" applyBorder="1" applyAlignment="1">
      <alignment vertical="top"/>
    </xf>
    <xf numFmtId="3" fontId="44" fillId="6" borderId="20" xfId="23" applyNumberFormat="1" applyFont="1" applyFill="1" applyBorder="1" applyAlignment="1" applyProtection="1">
      <alignment vertical="top"/>
      <protection locked="0"/>
    </xf>
    <xf numFmtId="3" fontId="48" fillId="0" borderId="34" xfId="23" applyNumberFormat="1" applyFont="1" applyBorder="1" applyAlignment="1" applyProtection="1">
      <alignment vertical="top"/>
      <protection locked="0"/>
    </xf>
    <xf numFmtId="188" fontId="50" fillId="0" borderId="34" xfId="23" applyNumberFormat="1" applyFont="1" applyBorder="1" applyAlignment="1" applyProtection="1">
      <alignment horizontal="right" vertical="top" readingOrder="1"/>
      <protection locked="0"/>
    </xf>
    <xf numFmtId="188" fontId="50" fillId="5" borderId="56" xfId="23" applyNumberFormat="1" applyFont="1" applyFill="1" applyBorder="1" applyAlignment="1" applyProtection="1">
      <alignment horizontal="right" vertical="top" readingOrder="1"/>
      <protection locked="0"/>
    </xf>
    <xf numFmtId="0" fontId="98" fillId="0" borderId="34" xfId="0" applyFont="1" applyBorder="1" applyAlignment="1">
      <alignment vertical="top"/>
    </xf>
    <xf numFmtId="188" fontId="48" fillId="0" borderId="20" xfId="23" applyNumberFormat="1" applyFont="1" applyBorder="1" applyAlignment="1" applyProtection="1">
      <alignment horizontal="right" vertical="top" readingOrder="1"/>
      <protection locked="0"/>
    </xf>
    <xf numFmtId="189" fontId="50" fillId="0" borderId="34" xfId="23" applyNumberFormat="1" applyFont="1" applyBorder="1" applyAlignment="1" applyProtection="1">
      <alignment horizontal="right" vertical="top" readingOrder="1"/>
      <protection locked="0"/>
    </xf>
    <xf numFmtId="0" fontId="20" fillId="0" borderId="35" xfId="12" applyFont="1" applyFill="1" applyBorder="1" applyAlignment="1">
      <alignment horizontal="center" vertical="center" wrapText="1"/>
    </xf>
    <xf numFmtId="0" fontId="20" fillId="8" borderId="20" xfId="12" applyFont="1" applyFill="1" applyBorder="1" applyAlignment="1">
      <alignment vertical="top"/>
    </xf>
    <xf numFmtId="0" fontId="99" fillId="0" borderId="20" xfId="12" applyFont="1" applyFill="1" applyBorder="1" applyAlignment="1">
      <alignment vertical="top"/>
    </xf>
    <xf numFmtId="0" fontId="59" fillId="0" borderId="20" xfId="12" applyFont="1" applyFill="1" applyBorder="1" applyAlignment="1">
      <alignment vertical="top"/>
    </xf>
    <xf numFmtId="192" fontId="41" fillId="0" borderId="20" xfId="12" applyNumberFormat="1" applyFont="1" applyFill="1" applyBorder="1" applyAlignment="1">
      <alignment vertical="center"/>
    </xf>
    <xf numFmtId="192" fontId="17" fillId="0" borderId="20" xfId="23" applyNumberFormat="1" applyFont="1" applyFill="1" applyBorder="1" applyAlignment="1">
      <alignment vertical="top"/>
    </xf>
    <xf numFmtId="0" fontId="20" fillId="8" borderId="20" xfId="12" applyFont="1" applyFill="1" applyBorder="1" applyAlignment="1">
      <alignment vertical="center"/>
    </xf>
    <xf numFmtId="192" fontId="59" fillId="0" borderId="20" xfId="23" applyNumberFormat="1" applyFont="1" applyFill="1" applyBorder="1" applyAlignment="1">
      <alignment vertical="top"/>
    </xf>
    <xf numFmtId="0" fontId="20" fillId="0" borderId="35" xfId="12" applyFont="1" applyFill="1" applyBorder="1" applyAlignment="1">
      <alignment vertical="top"/>
    </xf>
    <xf numFmtId="0" fontId="46" fillId="0" borderId="34" xfId="0" applyNumberFormat="1" applyFont="1" applyFill="1" applyBorder="1" applyAlignment="1" applyProtection="1">
      <alignment vertical="top" wrapText="1"/>
      <protection locked="0"/>
    </xf>
    <xf numFmtId="0" fontId="46" fillId="0" borderId="20" xfId="0" applyNumberFormat="1" applyFont="1" applyFill="1" applyBorder="1" applyAlignment="1" applyProtection="1">
      <alignment vertical="top" wrapText="1"/>
      <protection locked="0"/>
    </xf>
    <xf numFmtId="0" fontId="44" fillId="6" borderId="103" xfId="0" applyNumberFormat="1" applyFont="1" applyFill="1" applyBorder="1" applyAlignment="1" applyProtection="1">
      <alignment horizontal="center" vertical="top" wrapText="1"/>
      <protection locked="0"/>
    </xf>
    <xf numFmtId="0" fontId="48" fillId="0" borderId="26" xfId="0" applyNumberFormat="1" applyFont="1" applyFill="1" applyBorder="1" applyAlignment="1" applyProtection="1">
      <alignment horizontal="center" vertical="top" wrapText="1"/>
      <protection locked="0"/>
    </xf>
    <xf numFmtId="0" fontId="46" fillId="0" borderId="26" xfId="0" applyNumberFormat="1" applyFont="1" applyFill="1" applyBorder="1" applyAlignment="1" applyProtection="1">
      <alignment horizontal="center" vertical="top" wrapText="1"/>
      <protection locked="0"/>
    </xf>
    <xf numFmtId="0" fontId="50" fillId="0" borderId="26" xfId="0" applyNumberFormat="1" applyFont="1" applyFill="1" applyBorder="1" applyAlignment="1" applyProtection="1">
      <alignment horizontal="center" vertical="top" wrapText="1"/>
      <protection locked="0"/>
    </xf>
    <xf numFmtId="0" fontId="50" fillId="5" borderId="58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6" xfId="12" applyFont="1" applyBorder="1" applyAlignment="1">
      <alignment horizontal="center" vertical="top"/>
    </xf>
    <xf numFmtId="0" fontId="48" fillId="0" borderId="55" xfId="0" applyNumberFormat="1" applyFont="1" applyFill="1" applyBorder="1" applyAlignment="1" applyProtection="1">
      <alignment horizontal="center" vertical="top" wrapText="1"/>
      <protection locked="0"/>
    </xf>
    <xf numFmtId="0" fontId="50" fillId="0" borderId="58" xfId="0" applyNumberFormat="1" applyFont="1" applyFill="1" applyBorder="1" applyAlignment="1" applyProtection="1">
      <alignment horizontal="center" vertical="top" wrapText="1"/>
      <protection locked="0"/>
    </xf>
    <xf numFmtId="0" fontId="15" fillId="0" borderId="3" xfId="12" applyFont="1" applyBorder="1" applyAlignment="1">
      <alignment horizontal="right" vertical="top"/>
    </xf>
    <xf numFmtId="0" fontId="48" fillId="0" borderId="3" xfId="0" applyNumberFormat="1" applyFont="1" applyFill="1" applyBorder="1" applyAlignment="1" applyProtection="1">
      <alignment vertical="top" wrapText="1"/>
      <protection locked="0"/>
    </xf>
    <xf numFmtId="0" fontId="50" fillId="0" borderId="3" xfId="0" applyNumberFormat="1" applyFont="1" applyFill="1" applyBorder="1" applyAlignment="1" applyProtection="1">
      <alignment vertical="top" wrapText="1"/>
      <protection locked="0"/>
    </xf>
    <xf numFmtId="0" fontId="50" fillId="0" borderId="17" xfId="0" applyNumberFormat="1" applyFont="1" applyFill="1" applyBorder="1" applyAlignment="1" applyProtection="1">
      <alignment vertical="top" wrapText="1"/>
      <protection locked="0"/>
    </xf>
    <xf numFmtId="0" fontId="44" fillId="8" borderId="104" xfId="0" applyNumberFormat="1" applyFont="1" applyFill="1" applyBorder="1" applyAlignment="1" applyProtection="1">
      <alignment vertical="top" wrapText="1"/>
      <protection locked="0"/>
    </xf>
    <xf numFmtId="0" fontId="64" fillId="0" borderId="17" xfId="12" applyNumberFormat="1" applyFont="1" applyFill="1" applyBorder="1" applyAlignment="1" applyProtection="1">
      <alignment vertical="top" wrapText="1"/>
      <protection locked="0"/>
    </xf>
    <xf numFmtId="0" fontId="63" fillId="0" borderId="17" xfId="12" applyNumberFormat="1" applyFont="1" applyFill="1" applyBorder="1" applyAlignment="1" applyProtection="1">
      <alignment vertical="top" wrapText="1"/>
      <protection locked="0"/>
    </xf>
    <xf numFmtId="0" fontId="64" fillId="5" borderId="24" xfId="0" applyFont="1" applyFill="1" applyBorder="1" applyAlignment="1" applyProtection="1">
      <alignment vertical="top"/>
      <protection locked="0"/>
    </xf>
    <xf numFmtId="0" fontId="69" fillId="5" borderId="24" xfId="0" applyFont="1" applyFill="1" applyBorder="1" applyAlignment="1" applyProtection="1">
      <alignment vertical="top"/>
      <protection locked="0"/>
    </xf>
    <xf numFmtId="0" fontId="49" fillId="5" borderId="24" xfId="0" applyNumberFormat="1" applyFont="1" applyFill="1" applyBorder="1" applyAlignment="1" applyProtection="1">
      <alignment vertical="top" wrapText="1"/>
      <protection locked="0"/>
    </xf>
    <xf numFmtId="0" fontId="45" fillId="7" borderId="24" xfId="0" applyNumberFormat="1" applyFont="1" applyFill="1" applyBorder="1" applyAlignment="1" applyProtection="1">
      <alignment vertical="top" wrapText="1"/>
      <protection locked="0"/>
    </xf>
    <xf numFmtId="0" fontId="49" fillId="0" borderId="17" xfId="0" applyNumberFormat="1" applyFont="1" applyFill="1" applyBorder="1" applyAlignment="1" applyProtection="1">
      <alignment vertical="top" wrapText="1"/>
      <protection locked="0"/>
    </xf>
    <xf numFmtId="0" fontId="44" fillId="0" borderId="17" xfId="0" applyNumberFormat="1" applyFont="1" applyFill="1" applyBorder="1" applyAlignment="1" applyProtection="1">
      <alignment vertical="top" wrapText="1"/>
      <protection locked="0"/>
    </xf>
    <xf numFmtId="0" fontId="49" fillId="5" borderId="24" xfId="0" applyFont="1" applyFill="1" applyBorder="1" applyAlignment="1" applyProtection="1">
      <alignment vertical="top"/>
      <protection locked="0"/>
    </xf>
    <xf numFmtId="0" fontId="44" fillId="5" borderId="24" xfId="0" applyFont="1" applyFill="1" applyBorder="1" applyAlignment="1" applyProtection="1">
      <alignment vertical="top"/>
      <protection locked="0"/>
    </xf>
    <xf numFmtId="0" fontId="49" fillId="5" borderId="29" xfId="0" applyFont="1" applyFill="1" applyBorder="1" applyAlignment="1" applyProtection="1">
      <alignment vertical="top"/>
      <protection locked="0"/>
    </xf>
    <xf numFmtId="0" fontId="44" fillId="7" borderId="17" xfId="0" applyNumberFormat="1" applyFont="1" applyFill="1" applyBorder="1" applyAlignment="1" applyProtection="1">
      <alignment vertical="top" wrapText="1"/>
      <protection locked="0"/>
    </xf>
    <xf numFmtId="0" fontId="45" fillId="8" borderId="20" xfId="0" applyNumberFormat="1" applyFont="1" applyFill="1" applyBorder="1" applyAlignment="1" applyProtection="1">
      <alignment vertical="top" wrapText="1"/>
      <protection locked="0"/>
    </xf>
    <xf numFmtId="0" fontId="44" fillId="8" borderId="43" xfId="0" applyNumberFormat="1" applyFont="1" applyFill="1" applyBorder="1" applyAlignment="1" applyProtection="1">
      <alignment horizontal="center" vertical="top" wrapText="1"/>
      <protection locked="0"/>
    </xf>
    <xf numFmtId="0" fontId="49" fillId="0" borderId="29" xfId="0" applyNumberFormat="1" applyFont="1" applyFill="1" applyBorder="1" applyAlignment="1" applyProtection="1">
      <alignment horizontal="right" vertical="top" wrapText="1"/>
      <protection locked="0"/>
    </xf>
    <xf numFmtId="0" fontId="68" fillId="0" borderId="35" xfId="0" applyNumberFormat="1" applyFont="1" applyFill="1" applyBorder="1" applyAlignment="1" applyProtection="1">
      <alignment horizontal="left" vertical="top" wrapText="1"/>
      <protection locked="0"/>
    </xf>
    <xf numFmtId="0" fontId="49" fillId="0" borderId="75" xfId="0" applyNumberFormat="1" applyFont="1" applyFill="1" applyBorder="1" applyAlignment="1" applyProtection="1">
      <alignment horizontal="right" vertical="top" wrapText="1"/>
      <protection locked="0"/>
    </xf>
    <xf numFmtId="0" fontId="41" fillId="0" borderId="29" xfId="12" applyFont="1" applyFill="1" applyBorder="1" applyAlignment="1">
      <alignment horizontal="right" vertical="top"/>
    </xf>
    <xf numFmtId="0" fontId="41" fillId="0" borderId="35" xfId="12" applyFont="1" applyFill="1" applyBorder="1" applyAlignment="1">
      <alignment horizontal="right" vertical="top"/>
    </xf>
    <xf numFmtId="43" fontId="20" fillId="0" borderId="30" xfId="19" applyFont="1" applyFill="1" applyBorder="1" applyAlignment="1">
      <alignment horizontal="right" vertical="top"/>
    </xf>
    <xf numFmtId="187" fontId="20" fillId="0" borderId="29" xfId="19" applyNumberFormat="1" applyFont="1" applyFill="1" applyBorder="1" applyAlignment="1">
      <alignment horizontal="right" vertical="top"/>
    </xf>
    <xf numFmtId="43" fontId="20" fillId="0" borderId="29" xfId="19" applyFont="1" applyFill="1" applyBorder="1" applyAlignment="1">
      <alignment horizontal="right" vertical="top"/>
    </xf>
    <xf numFmtId="187" fontId="20" fillId="0" borderId="31" xfId="19" applyNumberFormat="1" applyFont="1" applyFill="1" applyBorder="1" applyAlignment="1">
      <alignment horizontal="right" vertical="top"/>
    </xf>
    <xf numFmtId="0" fontId="15" fillId="0" borderId="74" xfId="12" applyFont="1" applyFill="1" applyBorder="1" applyAlignment="1">
      <alignment horizontal="left" vertical="top"/>
    </xf>
    <xf numFmtId="0" fontId="17" fillId="0" borderId="30" xfId="12" applyFont="1" applyFill="1" applyBorder="1" applyAlignment="1">
      <alignment horizontal="left" vertical="top"/>
    </xf>
    <xf numFmtId="0" fontId="63" fillId="5" borderId="17" xfId="0" applyFont="1" applyFill="1" applyBorder="1" applyAlignment="1" applyProtection="1">
      <alignment vertical="top"/>
      <protection locked="0"/>
    </xf>
    <xf numFmtId="0" fontId="63" fillId="0" borderId="22" xfId="0" applyFont="1" applyBorder="1" applyAlignment="1" applyProtection="1">
      <alignment vertical="top" wrapText="1"/>
      <protection locked="0"/>
    </xf>
    <xf numFmtId="0" fontId="63" fillId="0" borderId="23" xfId="0" applyFont="1" applyFill="1" applyBorder="1" applyAlignment="1" applyProtection="1">
      <alignment horizontal="center" vertical="top"/>
      <protection locked="0"/>
    </xf>
    <xf numFmtId="0" fontId="64" fillId="0" borderId="29" xfId="0" applyNumberFormat="1" applyFont="1" applyFill="1" applyBorder="1" applyAlignment="1" applyProtection="1">
      <alignment vertical="top" wrapText="1"/>
      <protection locked="0"/>
    </xf>
    <xf numFmtId="0" fontId="64" fillId="0" borderId="31" xfId="0" applyNumberFormat="1" applyFont="1" applyFill="1" applyBorder="1" applyAlignment="1" applyProtection="1">
      <alignment vertical="top" wrapText="1"/>
      <protection locked="0"/>
    </xf>
    <xf numFmtId="0" fontId="64" fillId="0" borderId="74" xfId="0" applyNumberFormat="1" applyFont="1" applyFill="1" applyBorder="1" applyAlignment="1" applyProtection="1">
      <alignment horizontal="center" vertical="top" wrapText="1"/>
      <protection locked="0"/>
    </xf>
    <xf numFmtId="0" fontId="99" fillId="0" borderId="29" xfId="12" applyFont="1" applyFill="1" applyBorder="1" applyAlignment="1">
      <alignment vertical="top"/>
    </xf>
    <xf numFmtId="0" fontId="99" fillId="0" borderId="35" xfId="12" applyFont="1" applyFill="1" applyBorder="1" applyAlignment="1">
      <alignment vertical="top"/>
    </xf>
    <xf numFmtId="0" fontId="19" fillId="0" borderId="6" xfId="12" applyFont="1" applyBorder="1" applyAlignment="1">
      <alignment horizontal="center" vertical="center" wrapText="1"/>
    </xf>
    <xf numFmtId="0" fontId="36" fillId="0" borderId="64" xfId="12" applyFont="1" applyBorder="1" applyAlignment="1">
      <alignment horizontal="left" vertical="top"/>
    </xf>
    <xf numFmtId="0" fontId="19" fillId="0" borderId="12" xfId="0" applyFont="1" applyBorder="1"/>
    <xf numFmtId="0" fontId="15" fillId="0" borderId="20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56" xfId="0" applyFont="1" applyBorder="1" applyAlignment="1">
      <alignment horizontal="left" indent="1"/>
    </xf>
    <xf numFmtId="0" fontId="19" fillId="0" borderId="35" xfId="0" applyFont="1" applyBorder="1"/>
    <xf numFmtId="0" fontId="19" fillId="0" borderId="81" xfId="12" applyFont="1" applyBorder="1" applyAlignment="1">
      <alignment horizontal="center" vertical="top"/>
    </xf>
    <xf numFmtId="0" fontId="44" fillId="6" borderId="55" xfId="0" applyNumberFormat="1" applyFont="1" applyFill="1" applyBorder="1" applyAlignment="1" applyProtection="1">
      <alignment horizontal="center" vertical="top" wrapText="1"/>
      <protection locked="0"/>
    </xf>
    <xf numFmtId="0" fontId="20" fillId="0" borderId="13" xfId="12" applyFont="1" applyFill="1" applyBorder="1" applyAlignment="1">
      <alignment horizontal="center" vertical="center"/>
    </xf>
    <xf numFmtId="0" fontId="20" fillId="0" borderId="21" xfId="12" applyFont="1" applyFill="1" applyBorder="1" applyAlignment="1">
      <alignment horizontal="center" vertical="center"/>
    </xf>
    <xf numFmtId="0" fontId="36" fillId="0" borderId="26" xfId="21" applyFont="1" applyFill="1" applyBorder="1"/>
    <xf numFmtId="0" fontId="36" fillId="0" borderId="58" xfId="21" applyFont="1" applyFill="1" applyBorder="1"/>
    <xf numFmtId="0" fontId="20" fillId="0" borderId="30" xfId="12" applyFont="1" applyFill="1" applyBorder="1" applyAlignment="1">
      <alignment horizontal="center" vertical="center"/>
    </xf>
    <xf numFmtId="187" fontId="20" fillId="0" borderId="27" xfId="19" applyNumberFormat="1" applyFont="1" applyFill="1" applyBorder="1" applyAlignment="1">
      <alignment horizontal="center" vertical="center"/>
    </xf>
    <xf numFmtId="187" fontId="20" fillId="8" borderId="27" xfId="19" applyNumberFormat="1" applyFont="1" applyFill="1" applyBorder="1" applyAlignment="1">
      <alignment horizontal="center" vertical="center"/>
    </xf>
    <xf numFmtId="187" fontId="85" fillId="8" borderId="26" xfId="19" applyNumberFormat="1" applyFont="1" applyFill="1" applyBorder="1" applyAlignment="1">
      <alignment horizontal="center" vertical="center"/>
    </xf>
    <xf numFmtId="187" fontId="85" fillId="8" borderId="24" xfId="19" applyNumberFormat="1" applyFont="1" applyFill="1" applyBorder="1" applyAlignment="1">
      <alignment horizontal="center" vertical="center"/>
    </xf>
    <xf numFmtId="187" fontId="85" fillId="9" borderId="26" xfId="23" applyNumberFormat="1" applyFont="1" applyFill="1" applyBorder="1" applyAlignment="1">
      <alignment horizontal="center" vertical="center"/>
    </xf>
    <xf numFmtId="187" fontId="85" fillId="9" borderId="24" xfId="23" applyNumberFormat="1" applyFont="1" applyFill="1" applyBorder="1" applyAlignment="1">
      <alignment horizontal="center" vertical="center"/>
    </xf>
    <xf numFmtId="187" fontId="85" fillId="9" borderId="27" xfId="23" applyNumberFormat="1" applyFont="1" applyFill="1" applyBorder="1" applyAlignment="1">
      <alignment horizontal="center" vertical="center"/>
    </xf>
    <xf numFmtId="187" fontId="85" fillId="8" borderId="24" xfId="19" applyNumberFormat="1" applyFont="1" applyFill="1" applyBorder="1" applyAlignment="1">
      <alignment horizontal="center" vertical="top"/>
    </xf>
    <xf numFmtId="187" fontId="85" fillId="8" borderId="27" xfId="19" applyNumberFormat="1" applyFont="1" applyFill="1" applyBorder="1" applyAlignment="1">
      <alignment horizontal="center" vertical="top"/>
    </xf>
    <xf numFmtId="0" fontId="72" fillId="8" borderId="34" xfId="0" applyNumberFormat="1" applyFont="1" applyFill="1" applyBorder="1" applyAlignment="1" applyProtection="1">
      <alignment vertical="top" wrapText="1"/>
      <protection locked="0"/>
    </xf>
    <xf numFmtId="0" fontId="71" fillId="8" borderId="96" xfId="0" applyNumberFormat="1" applyFont="1" applyFill="1" applyBorder="1" applyAlignment="1" applyProtection="1">
      <alignment vertical="top" wrapText="1"/>
      <protection locked="0"/>
    </xf>
    <xf numFmtId="0" fontId="72" fillId="8" borderId="39" xfId="0" applyNumberFormat="1" applyFont="1" applyFill="1" applyBorder="1" applyAlignment="1" applyProtection="1">
      <alignment horizontal="center" vertical="top" wrapText="1"/>
      <protection locked="0"/>
    </xf>
    <xf numFmtId="0" fontId="83" fillId="8" borderId="26" xfId="12" applyFont="1" applyFill="1" applyBorder="1"/>
    <xf numFmtId="0" fontId="85" fillId="8" borderId="20" xfId="12" applyFont="1" applyFill="1" applyBorder="1" applyAlignment="1">
      <alignment vertical="top"/>
    </xf>
    <xf numFmtId="0" fontId="85" fillId="8" borderId="34" xfId="12" applyFont="1" applyFill="1" applyBorder="1" applyAlignment="1">
      <alignment vertical="top"/>
    </xf>
    <xf numFmtId="0" fontId="85" fillId="8" borderId="24" xfId="12" applyFont="1" applyFill="1" applyBorder="1" applyAlignment="1">
      <alignment vertical="top"/>
    </xf>
    <xf numFmtId="0" fontId="85" fillId="8" borderId="28" xfId="12" applyFont="1" applyFill="1" applyBorder="1" applyAlignment="1">
      <alignment vertical="top"/>
    </xf>
    <xf numFmtId="0" fontId="85" fillId="8" borderId="27" xfId="12" applyFont="1" applyFill="1" applyBorder="1" applyAlignment="1">
      <alignment vertical="top"/>
    </xf>
    <xf numFmtId="187" fontId="83" fillId="0" borderId="20" xfId="12" applyNumberFormat="1" applyFont="1" applyFill="1" applyBorder="1"/>
    <xf numFmtId="187" fontId="83" fillId="0" borderId="38" xfId="12" applyNumberFormat="1" applyFont="1" applyFill="1" applyBorder="1"/>
    <xf numFmtId="187" fontId="83" fillId="0" borderId="34" xfId="23" applyNumberFormat="1" applyFont="1" applyFill="1" applyBorder="1"/>
    <xf numFmtId="187" fontId="83" fillId="0" borderId="34" xfId="23" applyNumberFormat="1" applyFont="1" applyFill="1" applyBorder="1" applyAlignment="1">
      <alignment horizontal="center"/>
    </xf>
    <xf numFmtId="187" fontId="24" fillId="0" borderId="34" xfId="12" applyNumberFormat="1" applyFont="1" applyFill="1" applyBorder="1"/>
    <xf numFmtId="187" fontId="24" fillId="0" borderId="35" xfId="21" applyNumberFormat="1" applyFont="1" applyFill="1" applyBorder="1"/>
    <xf numFmtId="187" fontId="83" fillId="0" borderId="24" xfId="23" applyNumberFormat="1" applyFont="1" applyFill="1" applyBorder="1"/>
    <xf numFmtId="187" fontId="83" fillId="0" borderId="24" xfId="23" applyNumberFormat="1" applyFont="1" applyFill="1" applyBorder="1" applyAlignment="1">
      <alignment horizontal="center"/>
    </xf>
    <xf numFmtId="187" fontId="24" fillId="0" borderId="24" xfId="12" applyNumberFormat="1" applyFont="1" applyFill="1" applyBorder="1"/>
    <xf numFmtId="187" fontId="24" fillId="0" borderId="29" xfId="21" applyNumberFormat="1" applyFont="1" applyFill="1" applyBorder="1"/>
    <xf numFmtId="187" fontId="85" fillId="0" borderId="11" xfId="12" applyNumberFormat="1" applyFont="1" applyFill="1" applyBorder="1"/>
    <xf numFmtId="0" fontId="83" fillId="0" borderId="13" xfId="12" applyFont="1" applyBorder="1"/>
    <xf numFmtId="0" fontId="83" fillId="6" borderId="21" xfId="12" applyFont="1" applyFill="1" applyBorder="1"/>
    <xf numFmtId="0" fontId="83" fillId="0" borderId="26" xfId="12" applyFont="1" applyFill="1" applyBorder="1"/>
    <xf numFmtId="0" fontId="83" fillId="0" borderId="26" xfId="12" applyFont="1" applyFill="1" applyBorder="1" applyAlignment="1">
      <alignment vertical="top" wrapText="1"/>
    </xf>
    <xf numFmtId="0" fontId="83" fillId="0" borderId="26" xfId="12" applyFont="1" applyFill="1" applyBorder="1" applyAlignment="1">
      <alignment vertical="top"/>
    </xf>
    <xf numFmtId="0" fontId="83" fillId="0" borderId="58" xfId="12" applyFont="1" applyFill="1" applyBorder="1" applyAlignment="1">
      <alignment vertical="top"/>
    </xf>
    <xf numFmtId="0" fontId="83" fillId="0" borderId="58" xfId="12" applyFont="1" applyFill="1" applyBorder="1"/>
    <xf numFmtId="0" fontId="94" fillId="0" borderId="26" xfId="12" applyFont="1" applyBorder="1" applyAlignment="1">
      <alignment vertical="top"/>
    </xf>
    <xf numFmtId="0" fontId="83" fillId="0" borderId="28" xfId="12" applyFont="1" applyBorder="1" applyAlignment="1">
      <alignment vertical="top"/>
    </xf>
    <xf numFmtId="191" fontId="83" fillId="0" borderId="9" xfId="12" applyNumberFormat="1" applyFont="1" applyFill="1" applyBorder="1" applyAlignment="1">
      <alignment vertical="center"/>
    </xf>
    <xf numFmtId="191" fontId="83" fillId="0" borderId="35" xfId="12" applyNumberFormat="1" applyFont="1" applyFill="1" applyBorder="1" applyAlignment="1">
      <alignment vertical="center"/>
    </xf>
    <xf numFmtId="191" fontId="83" fillId="0" borderId="29" xfId="12" applyNumberFormat="1" applyFont="1" applyFill="1" applyBorder="1" applyAlignment="1">
      <alignment vertical="center"/>
    </xf>
    <xf numFmtId="191" fontId="83" fillId="0" borderId="32" xfId="12" applyNumberFormat="1" applyFont="1" applyFill="1" applyBorder="1" applyAlignment="1">
      <alignment vertical="center"/>
    </xf>
    <xf numFmtId="191" fontId="83" fillId="0" borderId="31" xfId="12" applyNumberFormat="1" applyFont="1" applyFill="1" applyBorder="1" applyAlignment="1">
      <alignment vertical="center"/>
    </xf>
    <xf numFmtId="43" fontId="85" fillId="0" borderId="30" xfId="19" applyFont="1" applyFill="1" applyBorder="1" applyAlignment="1">
      <alignment horizontal="center" vertical="center"/>
    </xf>
    <xf numFmtId="43" fontId="85" fillId="0" borderId="29" xfId="19" applyFont="1" applyFill="1" applyBorder="1" applyAlignment="1">
      <alignment horizontal="center" vertical="center"/>
    </xf>
    <xf numFmtId="43" fontId="85" fillId="0" borderId="31" xfId="19" applyFont="1" applyFill="1" applyBorder="1" applyAlignment="1">
      <alignment horizontal="center" vertical="center"/>
    </xf>
    <xf numFmtId="0" fontId="24" fillId="0" borderId="74" xfId="12" applyFont="1" applyFill="1" applyBorder="1" applyAlignment="1"/>
    <xf numFmtId="0" fontId="83" fillId="0" borderId="30" xfId="12" applyFont="1" applyBorder="1" applyAlignment="1">
      <alignment vertical="top"/>
    </xf>
    <xf numFmtId="2" fontId="24" fillId="0" borderId="102" xfId="21" applyNumberFormat="1" applyFont="1" applyFill="1" applyBorder="1" applyAlignment="1">
      <alignment vertical="top"/>
    </xf>
    <xf numFmtId="0" fontId="24" fillId="5" borderId="56" xfId="0" applyNumberFormat="1" applyFont="1" applyFill="1" applyBorder="1" applyAlignment="1" applyProtection="1">
      <alignment vertical="top" wrapText="1"/>
      <protection locked="0"/>
    </xf>
    <xf numFmtId="0" fontId="24" fillId="5" borderId="105" xfId="0" applyNumberFormat="1" applyFont="1" applyFill="1" applyBorder="1" applyAlignment="1" applyProtection="1">
      <alignment vertical="top" wrapText="1"/>
      <protection locked="0"/>
    </xf>
    <xf numFmtId="0" fontId="24" fillId="5" borderId="45" xfId="0" applyNumberFormat="1" applyFont="1" applyFill="1" applyBorder="1" applyAlignment="1" applyProtection="1">
      <alignment horizontal="center" vertical="top" wrapText="1"/>
      <protection locked="0"/>
    </xf>
    <xf numFmtId="1" fontId="83" fillId="5" borderId="6" xfId="12" applyNumberFormat="1" applyFont="1" applyFill="1" applyBorder="1" applyAlignment="1">
      <alignment vertical="top"/>
    </xf>
    <xf numFmtId="1" fontId="83" fillId="5" borderId="56" xfId="12" applyNumberFormat="1" applyFont="1" applyFill="1" applyBorder="1" applyAlignment="1">
      <alignment vertical="top"/>
    </xf>
    <xf numFmtId="1" fontId="83" fillId="5" borderId="25" xfId="12" applyNumberFormat="1" applyFont="1" applyFill="1" applyBorder="1" applyAlignment="1">
      <alignment vertical="top"/>
    </xf>
    <xf numFmtId="1" fontId="83" fillId="5" borderId="60" xfId="12" applyNumberFormat="1" applyFont="1" applyFill="1" applyBorder="1" applyAlignment="1">
      <alignment vertical="top"/>
    </xf>
    <xf numFmtId="1" fontId="83" fillId="5" borderId="59" xfId="12" applyNumberFormat="1" applyFont="1" applyFill="1" applyBorder="1" applyAlignment="1">
      <alignment vertical="top"/>
    </xf>
    <xf numFmtId="43" fontId="85" fillId="5" borderId="58" xfId="19" applyFont="1" applyFill="1" applyBorder="1" applyAlignment="1">
      <alignment horizontal="center" vertical="top"/>
    </xf>
    <xf numFmtId="43" fontId="85" fillId="5" borderId="25" xfId="19" applyFont="1" applyFill="1" applyBorder="1" applyAlignment="1">
      <alignment horizontal="center" vertical="top"/>
    </xf>
    <xf numFmtId="43" fontId="85" fillId="5" borderId="59" xfId="19" applyFont="1" applyFill="1" applyBorder="1" applyAlignment="1">
      <alignment horizontal="center" vertical="top"/>
    </xf>
    <xf numFmtId="0" fontId="24" fillId="5" borderId="45" xfId="12" applyFont="1" applyFill="1" applyBorder="1" applyAlignment="1">
      <alignment vertical="top"/>
    </xf>
    <xf numFmtId="0" fontId="83" fillId="5" borderId="58" xfId="12" applyFont="1" applyFill="1" applyBorder="1" applyAlignment="1">
      <alignment vertical="top"/>
    </xf>
    <xf numFmtId="0" fontId="72" fillId="0" borderId="64" xfId="0" applyNumberFormat="1" applyFont="1" applyFill="1" applyBorder="1" applyAlignment="1" applyProtection="1">
      <alignment vertical="top" wrapText="1"/>
      <protection locked="0"/>
    </xf>
    <xf numFmtId="0" fontId="73" fillId="0" borderId="106" xfId="0" applyNumberFormat="1" applyFont="1" applyFill="1" applyBorder="1" applyAlignment="1" applyProtection="1">
      <alignment vertical="top" wrapText="1"/>
      <protection locked="0"/>
    </xf>
    <xf numFmtId="0" fontId="72" fillId="0" borderId="107" xfId="0" applyNumberFormat="1" applyFont="1" applyFill="1" applyBorder="1" applyAlignment="1" applyProtection="1">
      <alignment horizontal="center" vertical="top" wrapText="1"/>
      <protection locked="0"/>
    </xf>
    <xf numFmtId="191" fontId="72" fillId="0" borderId="64" xfId="12" applyNumberFormat="1" applyFont="1" applyFill="1" applyBorder="1" applyAlignment="1">
      <alignment vertical="center"/>
    </xf>
    <xf numFmtId="43" fontId="85" fillId="0" borderId="81" xfId="19" applyFont="1" applyFill="1" applyBorder="1" applyAlignment="1">
      <alignment horizontal="center" vertical="center"/>
    </xf>
    <xf numFmtId="0" fontId="24" fillId="0" borderId="107" xfId="12" applyFont="1" applyFill="1" applyBorder="1" applyAlignment="1"/>
    <xf numFmtId="0" fontId="83" fillId="0" borderId="81" xfId="12" applyFont="1" applyBorder="1"/>
    <xf numFmtId="0" fontId="72" fillId="0" borderId="108" xfId="0" applyNumberFormat="1" applyFont="1" applyFill="1" applyBorder="1" applyAlignment="1" applyProtection="1">
      <alignment vertical="top" wrapText="1"/>
      <protection locked="0"/>
    </xf>
    <xf numFmtId="0" fontId="72" fillId="0" borderId="64" xfId="12" applyFont="1" applyFill="1" applyBorder="1" applyAlignment="1">
      <alignment vertical="top"/>
    </xf>
    <xf numFmtId="43" fontId="85" fillId="0" borderId="81" xfId="19" applyFont="1" applyFill="1" applyBorder="1" applyAlignment="1">
      <alignment horizontal="center" vertical="top"/>
    </xf>
    <xf numFmtId="43" fontId="85" fillId="0" borderId="33" xfId="19" applyFont="1" applyFill="1" applyBorder="1" applyAlignment="1">
      <alignment horizontal="center" vertical="top"/>
    </xf>
    <xf numFmtId="43" fontId="85" fillId="0" borderId="78" xfId="19" applyFont="1" applyFill="1" applyBorder="1" applyAlignment="1">
      <alignment horizontal="center" vertical="top"/>
    </xf>
    <xf numFmtId="0" fontId="24" fillId="0" borderId="107" xfId="12" applyFont="1" applyFill="1" applyBorder="1" applyAlignment="1">
      <alignment vertical="top"/>
    </xf>
    <xf numFmtId="0" fontId="83" fillId="0" borderId="81" xfId="12" applyFont="1" applyBorder="1" applyAlignment="1">
      <alignment vertical="top"/>
    </xf>
    <xf numFmtId="0" fontId="24" fillId="5" borderId="35" xfId="0" applyNumberFormat="1" applyFont="1" applyFill="1" applyBorder="1" applyAlignment="1" applyProtection="1">
      <alignment vertical="top" wrapText="1"/>
      <protection locked="0"/>
    </xf>
    <xf numFmtId="0" fontId="24" fillId="5" borderId="100" xfId="0" applyNumberFormat="1" applyFont="1" applyFill="1" applyBorder="1" applyAlignment="1" applyProtection="1">
      <alignment vertical="top" wrapText="1"/>
      <protection locked="0"/>
    </xf>
    <xf numFmtId="0" fontId="24" fillId="5" borderId="74" xfId="0" applyNumberFormat="1" applyFont="1" applyFill="1" applyBorder="1" applyAlignment="1" applyProtection="1">
      <alignment horizontal="center" vertical="top" wrapText="1"/>
      <protection locked="0"/>
    </xf>
    <xf numFmtId="191" fontId="83" fillId="0" borderId="9" xfId="12" applyNumberFormat="1" applyFont="1" applyFill="1" applyBorder="1" applyAlignment="1">
      <alignment vertical="top"/>
    </xf>
    <xf numFmtId="191" fontId="83" fillId="0" borderId="35" xfId="12" applyNumberFormat="1" applyFont="1" applyFill="1" applyBorder="1" applyAlignment="1">
      <alignment vertical="top"/>
    </xf>
    <xf numFmtId="191" fontId="83" fillId="0" borderId="29" xfId="12" applyNumberFormat="1" applyFont="1" applyFill="1" applyBorder="1" applyAlignment="1">
      <alignment vertical="top"/>
    </xf>
    <xf numFmtId="191" fontId="83" fillId="0" borderId="32" xfId="12" applyNumberFormat="1" applyFont="1" applyFill="1" applyBorder="1" applyAlignment="1">
      <alignment vertical="top"/>
    </xf>
    <xf numFmtId="191" fontId="83" fillId="0" borderId="31" xfId="12" applyNumberFormat="1" applyFont="1" applyFill="1" applyBorder="1" applyAlignment="1">
      <alignment vertical="top"/>
    </xf>
    <xf numFmtId="43" fontId="85" fillId="0" borderId="30" xfId="19" applyFont="1" applyFill="1" applyBorder="1" applyAlignment="1">
      <alignment horizontal="center" vertical="top"/>
    </xf>
    <xf numFmtId="43" fontId="85" fillId="0" borderId="29" xfId="19" applyFont="1" applyFill="1" applyBorder="1" applyAlignment="1">
      <alignment horizontal="center" vertical="top"/>
    </xf>
    <xf numFmtId="43" fontId="85" fillId="0" borderId="31" xfId="19" applyFont="1" applyFill="1" applyBorder="1" applyAlignment="1">
      <alignment horizontal="center" vertical="top"/>
    </xf>
    <xf numFmtId="0" fontId="24" fillId="0" borderId="74" xfId="12" applyFont="1" applyFill="1" applyBorder="1" applyAlignment="1">
      <alignment vertical="top"/>
    </xf>
    <xf numFmtId="0" fontId="24" fillId="8" borderId="64" xfId="0" applyNumberFormat="1" applyFont="1" applyFill="1" applyBorder="1" applyAlignment="1" applyProtection="1">
      <alignment vertical="top" wrapText="1"/>
      <protection locked="0"/>
    </xf>
    <xf numFmtId="0" fontId="23" fillId="8" borderId="106" xfId="0" applyNumberFormat="1" applyFont="1" applyFill="1" applyBorder="1" applyAlignment="1" applyProtection="1">
      <alignment vertical="top" wrapText="1"/>
      <protection locked="0"/>
    </xf>
    <xf numFmtId="0" fontId="24" fillId="8" borderId="107" xfId="0" applyNumberFormat="1" applyFont="1" applyFill="1" applyBorder="1" applyAlignment="1" applyProtection="1">
      <alignment horizontal="center" vertical="top" wrapText="1"/>
      <protection locked="0"/>
    </xf>
    <xf numFmtId="191" fontId="83" fillId="8" borderId="64" xfId="12" applyNumberFormat="1" applyFont="1" applyFill="1" applyBorder="1" applyAlignment="1">
      <alignment vertical="top"/>
    </xf>
    <xf numFmtId="43" fontId="85" fillId="8" borderId="81" xfId="19" applyFont="1" applyFill="1" applyBorder="1" applyAlignment="1">
      <alignment horizontal="center" vertical="top"/>
    </xf>
    <xf numFmtId="187" fontId="85" fillId="8" borderId="33" xfId="19" applyNumberFormat="1" applyFont="1" applyFill="1" applyBorder="1" applyAlignment="1">
      <alignment horizontal="center" vertical="top"/>
    </xf>
    <xf numFmtId="43" fontId="85" fillId="8" borderId="33" xfId="19" applyFont="1" applyFill="1" applyBorder="1" applyAlignment="1">
      <alignment horizontal="center" vertical="top"/>
    </xf>
    <xf numFmtId="187" fontId="85" fillId="8" borderId="78" xfId="19" applyNumberFormat="1" applyFont="1" applyFill="1" applyBorder="1" applyAlignment="1">
      <alignment horizontal="center" vertical="top"/>
    </xf>
    <xf numFmtId="187" fontId="24" fillId="8" borderId="107" xfId="12" applyNumberFormat="1" applyFont="1" applyFill="1" applyBorder="1" applyAlignment="1">
      <alignment vertical="top"/>
    </xf>
    <xf numFmtId="0" fontId="83" fillId="8" borderId="81" xfId="12" applyFont="1" applyFill="1" applyBorder="1" applyAlignment="1">
      <alignment vertical="top"/>
    </xf>
    <xf numFmtId="0" fontId="24" fillId="5" borderId="31" xfId="0" applyFont="1" applyFill="1" applyBorder="1" applyAlignment="1" applyProtection="1">
      <alignment vertical="top" wrapText="1"/>
      <protection locked="0"/>
    </xf>
    <xf numFmtId="0" fontId="24" fillId="5" borderId="32" xfId="0" applyFont="1" applyFill="1" applyBorder="1" applyAlignment="1" applyProtection="1">
      <alignment horizontal="center" vertical="top"/>
      <protection locked="0"/>
    </xf>
    <xf numFmtId="0" fontId="83" fillId="0" borderId="9" xfId="12" applyFont="1" applyFill="1" applyBorder="1" applyAlignment="1">
      <alignment vertical="top"/>
    </xf>
    <xf numFmtId="0" fontId="83" fillId="0" borderId="35" xfId="12" applyFont="1" applyFill="1" applyBorder="1" applyAlignment="1">
      <alignment vertical="top"/>
    </xf>
    <xf numFmtId="0" fontId="83" fillId="0" borderId="29" xfId="12" applyFont="1" applyFill="1" applyBorder="1" applyAlignment="1">
      <alignment vertical="top"/>
    </xf>
    <xf numFmtId="0" fontId="83" fillId="0" borderId="32" xfId="12" applyFont="1" applyFill="1" applyBorder="1" applyAlignment="1">
      <alignment vertical="top"/>
    </xf>
    <xf numFmtId="0" fontId="83" fillId="0" borderId="31" xfId="12" applyFont="1" applyFill="1" applyBorder="1" applyAlignment="1">
      <alignment vertical="top"/>
    </xf>
    <xf numFmtId="0" fontId="81" fillId="5" borderId="32" xfId="12" applyFont="1" applyFill="1" applyBorder="1" applyAlignment="1">
      <alignment vertical="top"/>
    </xf>
    <xf numFmtId="0" fontId="24" fillId="0" borderId="50" xfId="0" applyNumberFormat="1" applyFont="1" applyFill="1" applyBorder="1" applyAlignment="1" applyProtection="1">
      <alignment vertical="top" wrapText="1"/>
      <protection locked="0"/>
    </xf>
    <xf numFmtId="0" fontId="24" fillId="0" borderId="50" xfId="0" applyNumberFormat="1" applyFont="1" applyFill="1" applyBorder="1" applyAlignment="1" applyProtection="1">
      <alignment horizontal="center" vertical="top" wrapText="1"/>
      <protection locked="0"/>
    </xf>
    <xf numFmtId="2" fontId="24" fillId="0" borderId="50" xfId="21" applyNumberFormat="1" applyFont="1" applyFill="1" applyBorder="1" applyAlignment="1">
      <alignment vertical="top"/>
    </xf>
    <xf numFmtId="0" fontId="81" fillId="0" borderId="50" xfId="21" applyFont="1" applyFill="1" applyBorder="1" applyAlignment="1">
      <alignment vertical="top"/>
    </xf>
    <xf numFmtId="0" fontId="84" fillId="0" borderId="50" xfId="21" applyFont="1" applyFill="1" applyBorder="1" applyAlignment="1">
      <alignment vertical="top"/>
    </xf>
    <xf numFmtId="187" fontId="81" fillId="0" borderId="50" xfId="4" applyNumberFormat="1" applyFont="1" applyFill="1" applyBorder="1" applyAlignment="1">
      <alignment vertical="top"/>
    </xf>
    <xf numFmtId="0" fontId="81" fillId="0" borderId="50" xfId="21" applyFont="1" applyFill="1" applyBorder="1" applyAlignment="1">
      <alignment horizontal="center" vertical="top"/>
    </xf>
    <xf numFmtId="187" fontId="84" fillId="0" borderId="50" xfId="21" applyNumberFormat="1" applyFont="1" applyFill="1" applyBorder="1" applyAlignment="1">
      <alignment vertical="top"/>
    </xf>
    <xf numFmtId="0" fontId="81" fillId="0" borderId="50" xfId="12" applyFont="1" applyBorder="1" applyAlignment="1">
      <alignment vertical="top"/>
    </xf>
    <xf numFmtId="0" fontId="19" fillId="0" borderId="0" xfId="14" applyFont="1" applyFill="1" applyBorder="1" applyAlignment="1">
      <alignment horizontal="center"/>
    </xf>
    <xf numFmtId="0" fontId="19" fillId="0" borderId="40" xfId="14" applyFont="1" applyFill="1" applyBorder="1" applyAlignment="1">
      <alignment horizontal="center"/>
    </xf>
    <xf numFmtId="0" fontId="19" fillId="0" borderId="33" xfId="14" applyFont="1" applyFill="1" applyBorder="1" applyAlignment="1">
      <alignment horizontal="center" vertical="center" wrapText="1"/>
    </xf>
    <xf numFmtId="0" fontId="19" fillId="0" borderId="29" xfId="14" applyFont="1" applyFill="1" applyBorder="1" applyAlignment="1">
      <alignment horizontal="center" vertical="center"/>
    </xf>
    <xf numFmtId="0" fontId="19" fillId="0" borderId="4" xfId="14" applyFont="1" applyFill="1" applyBorder="1" applyAlignment="1">
      <alignment horizontal="center" vertical="center" wrapText="1"/>
    </xf>
    <xf numFmtId="0" fontId="19" fillId="0" borderId="8" xfId="14" applyFont="1" applyFill="1" applyBorder="1" applyAlignment="1">
      <alignment horizontal="center" vertical="center"/>
    </xf>
    <xf numFmtId="0" fontId="19" fillId="0" borderId="8" xfId="14" applyFont="1" applyFill="1" applyBorder="1" applyAlignment="1">
      <alignment horizontal="center" vertical="center" wrapText="1"/>
    </xf>
    <xf numFmtId="0" fontId="19" fillId="0" borderId="33" xfId="14" applyFont="1" applyFill="1" applyBorder="1" applyAlignment="1">
      <alignment horizontal="center" vertical="center"/>
    </xf>
    <xf numFmtId="0" fontId="19" fillId="0" borderId="5" xfId="14" applyFont="1" applyFill="1" applyBorder="1" applyAlignment="1">
      <alignment horizontal="center" vertical="center"/>
    </xf>
    <xf numFmtId="0" fontId="19" fillId="0" borderId="57" xfId="14" applyFont="1" applyFill="1" applyBorder="1" applyAlignment="1">
      <alignment horizontal="center" vertical="center"/>
    </xf>
    <xf numFmtId="0" fontId="19" fillId="0" borderId="41" xfId="12" applyFont="1" applyFill="1" applyBorder="1" applyAlignment="1">
      <alignment horizontal="center" vertical="center"/>
    </xf>
    <xf numFmtId="0" fontId="19" fillId="0" borderId="42" xfId="12" applyFont="1" applyFill="1" applyBorder="1" applyAlignment="1">
      <alignment horizontal="center" vertical="center"/>
    </xf>
    <xf numFmtId="0" fontId="19" fillId="0" borderId="49" xfId="12" applyFont="1" applyFill="1" applyBorder="1" applyAlignment="1">
      <alignment horizontal="center" vertical="center" wrapText="1"/>
    </xf>
    <xf numFmtId="0" fontId="19" fillId="0" borderId="69" xfId="12" applyFont="1" applyFill="1" applyBorder="1" applyAlignment="1">
      <alignment horizontal="center" vertical="center" wrapText="1"/>
    </xf>
    <xf numFmtId="0" fontId="19" fillId="0" borderId="76" xfId="12" applyFont="1" applyFill="1" applyBorder="1" applyAlignment="1">
      <alignment horizontal="center" vertical="center" wrapText="1"/>
    </xf>
    <xf numFmtId="0" fontId="19" fillId="0" borderId="54" xfId="12" applyFont="1" applyBorder="1" applyAlignment="1">
      <alignment horizontal="center" vertical="center"/>
    </xf>
    <xf numFmtId="0" fontId="19" fillId="0" borderId="55" xfId="12" applyFont="1" applyBorder="1" applyAlignment="1">
      <alignment horizontal="center" vertical="center"/>
    </xf>
    <xf numFmtId="0" fontId="19" fillId="0" borderId="10" xfId="12" applyFont="1" applyBorder="1" applyAlignment="1">
      <alignment horizontal="center" vertical="center"/>
    </xf>
    <xf numFmtId="0" fontId="19" fillId="0" borderId="46" xfId="12" applyFont="1" applyBorder="1" applyAlignment="1">
      <alignment horizontal="center" vertical="center"/>
    </xf>
    <xf numFmtId="0" fontId="19" fillId="0" borderId="6" xfId="12" applyFont="1" applyBorder="1" applyAlignment="1">
      <alignment horizontal="center" vertical="center"/>
    </xf>
    <xf numFmtId="0" fontId="19" fillId="0" borderId="9" xfId="12" applyFont="1" applyBorder="1" applyAlignment="1">
      <alignment horizontal="center" vertical="center"/>
    </xf>
    <xf numFmtId="0" fontId="19" fillId="0" borderId="5" xfId="12" applyFont="1" applyBorder="1" applyAlignment="1">
      <alignment horizontal="center" vertical="center"/>
    </xf>
    <xf numFmtId="0" fontId="19" fillId="0" borderId="47" xfId="12" applyFont="1" applyBorder="1" applyAlignment="1">
      <alignment horizontal="center" vertical="center"/>
    </xf>
    <xf numFmtId="0" fontId="16" fillId="0" borderId="0" xfId="12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12" applyFont="1" applyBorder="1" applyAlignment="1">
      <alignment horizontal="center"/>
    </xf>
    <xf numFmtId="0" fontId="0" fillId="0" borderId="45" xfId="0" applyBorder="1" applyAlignment="1"/>
    <xf numFmtId="0" fontId="0" fillId="0" borderId="60" xfId="0" applyBorder="1" applyAlignment="1"/>
    <xf numFmtId="0" fontId="0" fillId="0" borderId="6" xfId="0" applyBorder="1" applyAlignment="1"/>
    <xf numFmtId="0" fontId="0" fillId="0" borderId="0" xfId="0" applyAlignment="1"/>
    <xf numFmtId="0" fontId="0" fillId="0" borderId="63" xfId="0" applyBorder="1" applyAlignment="1"/>
    <xf numFmtId="0" fontId="0" fillId="0" borderId="20" xfId="0" applyBorder="1" applyAlignment="1"/>
    <xf numFmtId="0" fontId="0" fillId="0" borderId="44" xfId="0" applyBorder="1" applyAlignment="1"/>
    <xf numFmtId="0" fontId="0" fillId="0" borderId="23" xfId="0" applyBorder="1" applyAlignment="1"/>
    <xf numFmtId="0" fontId="60" fillId="4" borderId="0" xfId="12" applyFont="1" applyFill="1" applyBorder="1" applyAlignment="1">
      <alignment horizontal="center"/>
    </xf>
    <xf numFmtId="0" fontId="19" fillId="0" borderId="48" xfId="12" applyFont="1" applyBorder="1" applyAlignment="1">
      <alignment horizontal="center" vertical="center"/>
    </xf>
    <xf numFmtId="0" fontId="19" fillId="0" borderId="41" xfId="12" applyFont="1" applyBorder="1" applyAlignment="1">
      <alignment horizontal="center" vertical="center"/>
    </xf>
    <xf numFmtId="0" fontId="19" fillId="0" borderId="42" xfId="12" applyFont="1" applyBorder="1" applyAlignment="1">
      <alignment horizontal="center" vertical="center"/>
    </xf>
    <xf numFmtId="0" fontId="19" fillId="0" borderId="4" xfId="12" applyFont="1" applyBorder="1" applyAlignment="1">
      <alignment horizontal="center" vertical="center"/>
    </xf>
    <xf numFmtId="0" fontId="19" fillId="0" borderId="3" xfId="12" applyFont="1" applyBorder="1" applyAlignment="1">
      <alignment horizontal="center" vertical="center"/>
    </xf>
    <xf numFmtId="0" fontId="19" fillId="0" borderId="8" xfId="12" applyFont="1" applyBorder="1" applyAlignment="1">
      <alignment horizontal="center" vertical="center"/>
    </xf>
    <xf numFmtId="0" fontId="19" fillId="0" borderId="46" xfId="12" applyFont="1" applyBorder="1" applyAlignment="1">
      <alignment horizontal="center" vertical="center" wrapText="1"/>
    </xf>
    <xf numFmtId="0" fontId="19" fillId="0" borderId="46" xfId="12" applyFont="1" applyFill="1" applyBorder="1" applyAlignment="1">
      <alignment horizontal="center" vertical="center" wrapText="1"/>
    </xf>
    <xf numFmtId="0" fontId="19" fillId="0" borderId="6" xfId="12" applyFont="1" applyFill="1" applyBorder="1" applyAlignment="1">
      <alignment horizontal="center" vertical="center"/>
    </xf>
    <xf numFmtId="0" fontId="19" fillId="0" borderId="9" xfId="12" applyFont="1" applyFill="1" applyBorder="1" applyAlignment="1">
      <alignment horizontal="center" vertical="center"/>
    </xf>
    <xf numFmtId="0" fontId="19" fillId="0" borderId="4" xfId="12" applyFont="1" applyFill="1" applyBorder="1" applyAlignment="1">
      <alignment horizontal="center" vertical="center"/>
    </xf>
    <xf numFmtId="0" fontId="19" fillId="0" borderId="8" xfId="12" applyFont="1" applyFill="1" applyBorder="1" applyAlignment="1">
      <alignment horizontal="center" vertical="center"/>
    </xf>
    <xf numFmtId="0" fontId="19" fillId="0" borderId="51" xfId="12" applyFont="1" applyFill="1" applyBorder="1" applyAlignment="1">
      <alignment horizontal="center" vertical="center"/>
    </xf>
    <xf numFmtId="0" fontId="19" fillId="0" borderId="53" xfId="12" applyFont="1" applyFill="1" applyBorder="1" applyAlignment="1">
      <alignment horizontal="center" vertical="center"/>
    </xf>
    <xf numFmtId="0" fontId="16" fillId="0" borderId="0" xfId="12" applyFont="1" applyBorder="1" applyAlignment="1">
      <alignment horizontal="center"/>
    </xf>
    <xf numFmtId="0" fontId="16" fillId="0" borderId="40" xfId="12" applyFont="1" applyBorder="1" applyAlignment="1">
      <alignment horizontal="center"/>
    </xf>
    <xf numFmtId="0" fontId="19" fillId="0" borderId="4" xfId="12" applyFont="1" applyBorder="1" applyAlignment="1">
      <alignment horizontal="center" vertical="center" wrapText="1"/>
    </xf>
    <xf numFmtId="0" fontId="19" fillId="0" borderId="3" xfId="12" applyFont="1" applyBorder="1" applyAlignment="1">
      <alignment horizontal="center" vertical="center" wrapText="1"/>
    </xf>
    <xf numFmtId="0" fontId="19" fillId="0" borderId="49" xfId="12" applyFont="1" applyBorder="1" applyAlignment="1">
      <alignment horizontal="center" vertical="center"/>
    </xf>
    <xf numFmtId="0" fontId="19" fillId="0" borderId="50" xfId="12" applyFont="1" applyBorder="1" applyAlignment="1">
      <alignment horizontal="center" vertical="center"/>
    </xf>
    <xf numFmtId="0" fontId="19" fillId="0" borderId="51" xfId="12" applyFont="1" applyBorder="1" applyAlignment="1">
      <alignment horizontal="center" vertical="center"/>
    </xf>
    <xf numFmtId="0" fontId="19" fillId="0" borderId="52" xfId="12" applyFont="1" applyBorder="1" applyAlignment="1">
      <alignment horizontal="center" vertical="center"/>
    </xf>
    <xf numFmtId="0" fontId="19" fillId="0" borderId="40" xfId="12" applyFont="1" applyBorder="1" applyAlignment="1">
      <alignment horizontal="center" vertical="center"/>
    </xf>
    <xf numFmtId="0" fontId="19" fillId="0" borderId="53" xfId="12" applyFont="1" applyBorder="1" applyAlignment="1">
      <alignment horizontal="center" vertical="center"/>
    </xf>
    <xf numFmtId="0" fontId="39" fillId="4" borderId="0" xfId="12" applyFont="1" applyFill="1" applyBorder="1" applyAlignment="1">
      <alignment horizontal="center"/>
    </xf>
    <xf numFmtId="0" fontId="23" fillId="0" borderId="51" xfId="12" applyFont="1" applyFill="1" applyBorder="1" applyAlignment="1">
      <alignment horizontal="center" vertical="center"/>
    </xf>
    <xf numFmtId="0" fontId="23" fillId="0" borderId="53" xfId="12" applyFont="1" applyFill="1" applyBorder="1" applyAlignment="1">
      <alignment horizontal="center" vertical="center"/>
    </xf>
    <xf numFmtId="0" fontId="23" fillId="0" borderId="4" xfId="12" applyFont="1" applyFill="1" applyBorder="1" applyAlignment="1">
      <alignment horizontal="center" vertical="center"/>
    </xf>
    <xf numFmtId="0" fontId="23" fillId="0" borderId="8" xfId="12" applyFont="1" applyFill="1" applyBorder="1" applyAlignment="1">
      <alignment horizontal="center" vertical="center"/>
    </xf>
    <xf numFmtId="0" fontId="23" fillId="0" borderId="4" xfId="12" applyFont="1" applyBorder="1" applyAlignment="1">
      <alignment horizontal="center" vertical="center"/>
    </xf>
    <xf numFmtId="0" fontId="23" fillId="0" borderId="3" xfId="12" applyFont="1" applyBorder="1" applyAlignment="1">
      <alignment horizontal="center" vertical="center"/>
    </xf>
    <xf numFmtId="0" fontId="23" fillId="0" borderId="8" xfId="12" applyFont="1" applyBorder="1" applyAlignment="1">
      <alignment horizontal="center" vertical="center"/>
    </xf>
    <xf numFmtId="0" fontId="23" fillId="0" borderId="46" xfId="12" applyFont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/>
    </xf>
    <xf numFmtId="0" fontId="23" fillId="0" borderId="9" xfId="12" applyFont="1" applyBorder="1" applyAlignment="1">
      <alignment horizontal="center" vertical="center"/>
    </xf>
    <xf numFmtId="0" fontId="23" fillId="0" borderId="46" xfId="12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/>
    </xf>
    <xf numFmtId="0" fontId="23" fillId="0" borderId="9" xfId="12" applyFont="1" applyFill="1" applyBorder="1" applyAlignment="1">
      <alignment horizontal="center" vertical="center"/>
    </xf>
    <xf numFmtId="0" fontId="23" fillId="5" borderId="46" xfId="12" applyFont="1" applyFill="1" applyBorder="1" applyAlignment="1">
      <alignment horizontal="center"/>
    </xf>
    <xf numFmtId="0" fontId="70" fillId="5" borderId="50" xfId="0" applyFont="1" applyFill="1" applyBorder="1" applyAlignment="1"/>
    <xf numFmtId="0" fontId="70" fillId="5" borderId="51" xfId="0" applyFont="1" applyFill="1" applyBorder="1" applyAlignment="1"/>
    <xf numFmtId="0" fontId="70" fillId="5" borderId="6" xfId="0" applyFont="1" applyFill="1" applyBorder="1" applyAlignment="1"/>
    <xf numFmtId="0" fontId="70" fillId="5" borderId="0" xfId="0" applyFont="1" applyFill="1" applyBorder="1" applyAlignment="1"/>
    <xf numFmtId="0" fontId="70" fillId="5" borderId="63" xfId="0" applyFont="1" applyFill="1" applyBorder="1" applyAlignment="1"/>
    <xf numFmtId="0" fontId="70" fillId="5" borderId="20" xfId="0" applyFont="1" applyFill="1" applyBorder="1" applyAlignment="1"/>
    <xf numFmtId="0" fontId="70" fillId="5" borderId="44" xfId="0" applyFont="1" applyFill="1" applyBorder="1" applyAlignment="1"/>
    <xf numFmtId="0" fontId="70" fillId="5" borderId="23" xfId="0" applyFont="1" applyFill="1" applyBorder="1" applyAlignment="1"/>
    <xf numFmtId="0" fontId="23" fillId="0" borderId="4" xfId="12" applyFont="1" applyBorder="1" applyAlignment="1">
      <alignment horizontal="center" vertical="center" wrapText="1"/>
    </xf>
    <xf numFmtId="0" fontId="23" fillId="0" borderId="3" xfId="12" applyFont="1" applyBorder="1" applyAlignment="1">
      <alignment horizontal="center" vertical="center" wrapText="1"/>
    </xf>
    <xf numFmtId="0" fontId="23" fillId="0" borderId="54" xfId="12" applyFont="1" applyBorder="1" applyAlignment="1">
      <alignment horizontal="center" vertical="center"/>
    </xf>
    <xf numFmtId="0" fontId="23" fillId="0" borderId="55" xfId="12" applyFont="1" applyBorder="1" applyAlignment="1">
      <alignment horizontal="center" vertical="center"/>
    </xf>
    <xf numFmtId="0" fontId="23" fillId="0" borderId="10" xfId="12" applyFont="1" applyBorder="1" applyAlignment="1">
      <alignment horizontal="center" vertical="center"/>
    </xf>
    <xf numFmtId="0" fontId="23" fillId="0" borderId="41" xfId="12" applyFont="1" applyBorder="1" applyAlignment="1">
      <alignment horizontal="center" vertical="center"/>
    </xf>
    <xf numFmtId="0" fontId="23" fillId="0" borderId="42" xfId="12" applyFont="1" applyBorder="1" applyAlignment="1">
      <alignment horizontal="center" vertical="center"/>
    </xf>
    <xf numFmtId="0" fontId="23" fillId="0" borderId="49" xfId="12" applyFont="1" applyFill="1" applyBorder="1" applyAlignment="1">
      <alignment horizontal="center" vertical="center" wrapText="1"/>
    </xf>
    <xf numFmtId="0" fontId="23" fillId="0" borderId="69" xfId="12" applyFont="1" applyFill="1" applyBorder="1" applyAlignment="1">
      <alignment horizontal="center" vertical="center" wrapText="1"/>
    </xf>
    <xf numFmtId="0" fontId="23" fillId="0" borderId="76" xfId="12" applyFont="1" applyFill="1" applyBorder="1" applyAlignment="1">
      <alignment horizontal="center" vertical="center" wrapText="1"/>
    </xf>
    <xf numFmtId="0" fontId="23" fillId="0" borderId="77" xfId="12" applyFont="1" applyBorder="1" applyAlignment="1">
      <alignment horizontal="center" vertical="center"/>
    </xf>
    <xf numFmtId="0" fontId="23" fillId="0" borderId="46" xfId="12" applyFont="1" applyBorder="1" applyAlignment="1">
      <alignment horizontal="center" vertical="center"/>
    </xf>
    <xf numFmtId="0" fontId="23" fillId="0" borderId="5" xfId="12" applyFont="1" applyBorder="1" applyAlignment="1">
      <alignment horizontal="center" vertical="center"/>
    </xf>
    <xf numFmtId="0" fontId="23" fillId="0" borderId="47" xfId="12" applyFont="1" applyBorder="1" applyAlignment="1">
      <alignment horizontal="center" vertical="center"/>
    </xf>
    <xf numFmtId="0" fontId="23" fillId="0" borderId="48" xfId="12" applyFont="1" applyBorder="1" applyAlignment="1">
      <alignment horizontal="center" vertical="center"/>
    </xf>
    <xf numFmtId="0" fontId="23" fillId="0" borderId="49" xfId="12" applyFont="1" applyBorder="1" applyAlignment="1">
      <alignment horizontal="center" vertical="center"/>
    </xf>
    <xf numFmtId="0" fontId="23" fillId="0" borderId="50" xfId="12" applyFont="1" applyBorder="1" applyAlignment="1">
      <alignment horizontal="center" vertical="center"/>
    </xf>
    <xf numFmtId="0" fontId="23" fillId="0" borderId="51" xfId="12" applyFont="1" applyBorder="1" applyAlignment="1">
      <alignment horizontal="center" vertical="center"/>
    </xf>
    <xf numFmtId="0" fontId="23" fillId="0" borderId="52" xfId="12" applyFont="1" applyBorder="1" applyAlignment="1">
      <alignment horizontal="center" vertical="center"/>
    </xf>
    <xf numFmtId="0" fontId="23" fillId="0" borderId="40" xfId="12" applyFont="1" applyBorder="1" applyAlignment="1">
      <alignment horizontal="center" vertical="center"/>
    </xf>
    <xf numFmtId="0" fontId="23" fillId="0" borderId="53" xfId="12" applyFont="1" applyBorder="1" applyAlignment="1">
      <alignment horizontal="center" vertical="center"/>
    </xf>
    <xf numFmtId="0" fontId="23" fillId="0" borderId="41" xfId="12" applyFont="1" applyFill="1" applyBorder="1" applyAlignment="1">
      <alignment horizontal="center" vertical="center"/>
    </xf>
    <xf numFmtId="0" fontId="23" fillId="0" borderId="42" xfId="12" applyFont="1" applyFill="1" applyBorder="1" applyAlignment="1">
      <alignment horizontal="center" vertical="center"/>
    </xf>
    <xf numFmtId="0" fontId="43" fillId="4" borderId="0" xfId="12" applyFont="1" applyFill="1" applyBorder="1" applyAlignment="1">
      <alignment horizontal="center"/>
    </xf>
    <xf numFmtId="0" fontId="19" fillId="0" borderId="57" xfId="12" applyFont="1" applyBorder="1" applyAlignment="1">
      <alignment horizontal="center" vertical="center"/>
    </xf>
    <xf numFmtId="0" fontId="19" fillId="0" borderId="54" xfId="12" applyFont="1" applyFill="1" applyBorder="1" applyAlignment="1">
      <alignment horizontal="center" vertical="center" wrapText="1"/>
    </xf>
    <xf numFmtId="0" fontId="19" fillId="0" borderId="55" xfId="12" applyFont="1" applyFill="1" applyBorder="1" applyAlignment="1">
      <alignment horizontal="center" vertical="center" wrapText="1"/>
    </xf>
    <xf numFmtId="0" fontId="23" fillId="10" borderId="4" xfId="12" applyFont="1" applyFill="1" applyBorder="1" applyAlignment="1">
      <alignment horizontal="center" vertical="center"/>
    </xf>
    <xf numFmtId="0" fontId="23" fillId="10" borderId="46" xfId="12" applyFont="1" applyFill="1" applyBorder="1" applyAlignment="1">
      <alignment horizontal="center" vertical="center"/>
    </xf>
    <xf numFmtId="0" fontId="23" fillId="0" borderId="24" xfId="12" applyFont="1" applyBorder="1" applyAlignment="1">
      <alignment horizontal="center" vertical="center"/>
    </xf>
    <xf numFmtId="0" fontId="23" fillId="0" borderId="27" xfId="12" applyFont="1" applyBorder="1" applyAlignment="1">
      <alignment horizontal="center" vertical="center"/>
    </xf>
    <xf numFmtId="0" fontId="84" fillId="0" borderId="85" xfId="12" applyFont="1" applyBorder="1" applyAlignment="1">
      <alignment horizontal="center" vertical="top" wrapText="1"/>
    </xf>
    <xf numFmtId="0" fontId="70" fillId="0" borderId="80" xfId="0" applyFont="1" applyBorder="1" applyAlignment="1">
      <alignment vertical="top" wrapText="1"/>
    </xf>
    <xf numFmtId="0" fontId="70" fillId="0" borderId="86" xfId="0" applyFont="1" applyBorder="1" applyAlignment="1">
      <alignment vertical="top" wrapText="1"/>
    </xf>
  </cellXfs>
  <cellStyles count="24">
    <cellStyle name="Comma" xfId="23" builtinId="3"/>
    <cellStyle name="Comma 2" xfId="1"/>
    <cellStyle name="Comma 2 2" xfId="2"/>
    <cellStyle name="Comma 2 2 2" xfId="3"/>
    <cellStyle name="Comma 2 3" xfId="4"/>
    <cellStyle name="Comma 3" xfId="5"/>
    <cellStyle name="Comma 3 2" xfId="6"/>
    <cellStyle name="Comma 3 2 2" xfId="7"/>
    <cellStyle name="Comma 4" xfId="8"/>
    <cellStyle name="Normal" xfId="0" builtinId="0"/>
    <cellStyle name="Normal 10" xfId="9"/>
    <cellStyle name="Normal 13" xfId="10"/>
    <cellStyle name="Normal 2" xfId="11"/>
    <cellStyle name="Normal 2 2" xfId="12"/>
    <cellStyle name="Normal 3" xfId="13"/>
    <cellStyle name="Normal 4" xfId="14"/>
    <cellStyle name="Normal 4 2" xfId="15"/>
    <cellStyle name="Normal 5" xfId="16"/>
    <cellStyle name="Style 1" xfId="17"/>
    <cellStyle name="เครื่องหมายจุลภาค 2" xfId="18"/>
    <cellStyle name="เครื่องหมายจุลภาค 2 2" xfId="19"/>
    <cellStyle name="ปกติ 2" xfId="20"/>
    <cellStyle name="ปกติ 2 2" xfId="21"/>
    <cellStyle name="เปอร์เซ็นต์ 2" xfId="22"/>
  </cellStyles>
  <dxfs count="0"/>
  <tableStyles count="0" defaultTableStyle="TableStyleMedium9" defaultPivotStyle="PivotStyleLight16"/>
  <colors>
    <mruColors>
      <color rgb="FF0000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0</xdr:row>
      <xdr:rowOff>85725</xdr:rowOff>
    </xdr:from>
    <xdr:to>
      <xdr:col>0</xdr:col>
      <xdr:colOff>6599361</xdr:colOff>
      <xdr:row>5</xdr:row>
      <xdr:rowOff>247651</xdr:rowOff>
    </xdr:to>
    <xdr:sp macro="" textlink="">
      <xdr:nvSpPr>
        <xdr:cNvPr id="2" name="สี่เหลี่ยมผืนผ้า 1"/>
        <xdr:cNvSpPr/>
      </xdr:nvSpPr>
      <xdr:spPr>
        <a:xfrm>
          <a:off x="885825" y="85725"/>
          <a:ext cx="5713536" cy="15906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1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ภารกิจพื้นฐานงานประจำ-สนับสนุนยุทธศาสตร์ </a:t>
          </a:r>
        </a:p>
        <a:p>
          <a:pPr algn="ctr">
            <a:lnSpc>
              <a:spcPts val="2100"/>
            </a:lnSpc>
          </a:pP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/ โครงการยุทธศาสตร์เดิม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(</a:t>
          </a:r>
          <a:r>
            <a:rPr lang="en-US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56-60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) 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ในแผนปฏิบัติราชการประจำปีงบประมาณ พ.ศ. 2560</a:t>
          </a:r>
          <a:b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</a:b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ของ ผลผลิตการพัฒนาห้องสมุดดิจิทัล</a:t>
          </a: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ของ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</a:t>
          </a: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หน่วยงาน สำนักบรรณสารสนเทศ</a:t>
          </a: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รหัส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ก 2.3.2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0</xdr:col>
      <xdr:colOff>6791325</xdr:colOff>
      <xdr:row>0</xdr:row>
      <xdr:rowOff>238124</xdr:rowOff>
    </xdr:from>
    <xdr:to>
      <xdr:col>0</xdr:col>
      <xdr:colOff>7724775</xdr:colOff>
      <xdr:row>2</xdr:row>
      <xdr:rowOff>76200</xdr:rowOff>
    </xdr:to>
    <xdr:sp macro="" textlink="">
      <xdr:nvSpPr>
        <xdr:cNvPr id="3" name="TextBox 2"/>
        <xdr:cNvSpPr txBox="1"/>
      </xdr:nvSpPr>
      <xdr:spPr>
        <a:xfrm>
          <a:off x="6791325" y="238124"/>
          <a:ext cx="933450" cy="4095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ผป.01-1</a:t>
          </a:r>
        </a:p>
      </xdr:txBody>
    </xdr:sp>
    <xdr:clientData/>
  </xdr:twoCellAnchor>
  <xdr:twoCellAnchor>
    <xdr:from>
      <xdr:col>0</xdr:col>
      <xdr:colOff>104775</xdr:colOff>
      <xdr:row>10</xdr:row>
      <xdr:rowOff>171450</xdr:rowOff>
    </xdr:from>
    <xdr:to>
      <xdr:col>0</xdr:col>
      <xdr:colOff>219075</xdr:colOff>
      <xdr:row>10</xdr:row>
      <xdr:rowOff>238125</xdr:rowOff>
    </xdr:to>
    <xdr:cxnSp macro="">
      <xdr:nvCxnSpPr>
        <xdr:cNvPr id="4" name="Straight Connector 3"/>
        <xdr:cNvCxnSpPr/>
      </xdr:nvCxnSpPr>
      <xdr:spPr>
        <a:xfrm flipV="1">
          <a:off x="104775" y="3619500"/>
          <a:ext cx="114300" cy="66675"/>
        </a:xfrm>
        <a:prstGeom prst="line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241788</xdr:colOff>
      <xdr:row>20</xdr:row>
      <xdr:rowOff>98913</xdr:rowOff>
    </xdr:from>
    <xdr:to>
      <xdr:col>0</xdr:col>
      <xdr:colOff>395653</xdr:colOff>
      <xdr:row>20</xdr:row>
      <xdr:rowOff>164856</xdr:rowOff>
    </xdr:to>
    <xdr:cxnSp macro="">
      <xdr:nvCxnSpPr>
        <xdr:cNvPr id="5" name="Straight Connector 4"/>
        <xdr:cNvCxnSpPr/>
      </xdr:nvCxnSpPr>
      <xdr:spPr>
        <a:xfrm flipV="1">
          <a:off x="241788" y="7099788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417634</xdr:colOff>
      <xdr:row>22</xdr:row>
      <xdr:rowOff>58615</xdr:rowOff>
    </xdr:from>
    <xdr:to>
      <xdr:col>0</xdr:col>
      <xdr:colOff>571499</xdr:colOff>
      <xdr:row>22</xdr:row>
      <xdr:rowOff>124558</xdr:rowOff>
    </xdr:to>
    <xdr:cxnSp macro="">
      <xdr:nvCxnSpPr>
        <xdr:cNvPr id="6" name="Straight Connector 5"/>
        <xdr:cNvCxnSpPr/>
      </xdr:nvCxnSpPr>
      <xdr:spPr>
        <a:xfrm flipV="1">
          <a:off x="417634" y="7126165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241787</xdr:colOff>
      <xdr:row>25</xdr:row>
      <xdr:rowOff>132617</xdr:rowOff>
    </xdr:from>
    <xdr:to>
      <xdr:col>0</xdr:col>
      <xdr:colOff>395652</xdr:colOff>
      <xdr:row>25</xdr:row>
      <xdr:rowOff>198560</xdr:rowOff>
    </xdr:to>
    <xdr:cxnSp macro="">
      <xdr:nvCxnSpPr>
        <xdr:cNvPr id="7" name="Straight Connector 6"/>
        <xdr:cNvCxnSpPr/>
      </xdr:nvCxnSpPr>
      <xdr:spPr>
        <a:xfrm flipV="1">
          <a:off x="241787" y="9390917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417633</xdr:colOff>
      <xdr:row>27</xdr:row>
      <xdr:rowOff>125290</xdr:rowOff>
    </xdr:from>
    <xdr:to>
      <xdr:col>0</xdr:col>
      <xdr:colOff>571498</xdr:colOff>
      <xdr:row>27</xdr:row>
      <xdr:rowOff>191233</xdr:rowOff>
    </xdr:to>
    <xdr:cxnSp macro="">
      <xdr:nvCxnSpPr>
        <xdr:cNvPr id="8" name="Straight Connector 7"/>
        <xdr:cNvCxnSpPr/>
      </xdr:nvCxnSpPr>
      <xdr:spPr>
        <a:xfrm flipV="1">
          <a:off x="417633" y="10126540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241054</xdr:colOff>
      <xdr:row>31</xdr:row>
      <xdr:rowOff>54218</xdr:rowOff>
    </xdr:from>
    <xdr:to>
      <xdr:col>0</xdr:col>
      <xdr:colOff>394919</xdr:colOff>
      <xdr:row>31</xdr:row>
      <xdr:rowOff>120161</xdr:rowOff>
    </xdr:to>
    <xdr:cxnSp macro="">
      <xdr:nvCxnSpPr>
        <xdr:cNvPr id="9" name="Straight Connector 8"/>
        <xdr:cNvCxnSpPr/>
      </xdr:nvCxnSpPr>
      <xdr:spPr>
        <a:xfrm flipV="1">
          <a:off x="241054" y="11446118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432287</xdr:colOff>
      <xdr:row>33</xdr:row>
      <xdr:rowOff>65941</xdr:rowOff>
    </xdr:from>
    <xdr:to>
      <xdr:col>0</xdr:col>
      <xdr:colOff>586152</xdr:colOff>
      <xdr:row>33</xdr:row>
      <xdr:rowOff>131884</xdr:rowOff>
    </xdr:to>
    <xdr:cxnSp macro="">
      <xdr:nvCxnSpPr>
        <xdr:cNvPr id="10" name="Straight Connector 9"/>
        <xdr:cNvCxnSpPr/>
      </xdr:nvCxnSpPr>
      <xdr:spPr>
        <a:xfrm flipV="1">
          <a:off x="432287" y="12657991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46</xdr:row>
      <xdr:rowOff>66675</xdr:rowOff>
    </xdr:from>
    <xdr:to>
      <xdr:col>0</xdr:col>
      <xdr:colOff>180975</xdr:colOff>
      <xdr:row>46</xdr:row>
      <xdr:rowOff>133350</xdr:rowOff>
    </xdr:to>
    <xdr:cxnSp macro="">
      <xdr:nvCxnSpPr>
        <xdr:cNvPr id="11" name="Straight Connector 10"/>
        <xdr:cNvCxnSpPr/>
      </xdr:nvCxnSpPr>
      <xdr:spPr>
        <a:xfrm flipV="1">
          <a:off x="85725" y="16783050"/>
          <a:ext cx="95250" cy="666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64</xdr:row>
      <xdr:rowOff>66675</xdr:rowOff>
    </xdr:from>
    <xdr:to>
      <xdr:col>0</xdr:col>
      <xdr:colOff>200025</xdr:colOff>
      <xdr:row>64</xdr:row>
      <xdr:rowOff>142875</xdr:rowOff>
    </xdr:to>
    <xdr:cxnSp macro="">
      <xdr:nvCxnSpPr>
        <xdr:cNvPr id="13" name="Straight Connector 12"/>
        <xdr:cNvCxnSpPr/>
      </xdr:nvCxnSpPr>
      <xdr:spPr>
        <a:xfrm flipV="1">
          <a:off x="95250" y="25746075"/>
          <a:ext cx="104775" cy="762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70</xdr:row>
      <xdr:rowOff>66675</xdr:rowOff>
    </xdr:from>
    <xdr:to>
      <xdr:col>0</xdr:col>
      <xdr:colOff>190500</xdr:colOff>
      <xdr:row>70</xdr:row>
      <xdr:rowOff>133350</xdr:rowOff>
    </xdr:to>
    <xdr:cxnSp macro="">
      <xdr:nvCxnSpPr>
        <xdr:cNvPr id="14" name="Straight Connector 13"/>
        <xdr:cNvCxnSpPr/>
      </xdr:nvCxnSpPr>
      <xdr:spPr>
        <a:xfrm flipV="1">
          <a:off x="104775" y="18764250"/>
          <a:ext cx="85725" cy="666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638174</xdr:colOff>
      <xdr:row>0</xdr:row>
      <xdr:rowOff>104775</xdr:rowOff>
    </xdr:from>
    <xdr:to>
      <xdr:col>15</xdr:col>
      <xdr:colOff>571499</xdr:colOff>
      <xdr:row>1</xdr:row>
      <xdr:rowOff>190500</xdr:rowOff>
    </xdr:to>
    <xdr:sp macro="" textlink="">
      <xdr:nvSpPr>
        <xdr:cNvPr id="2" name="TextBox 1"/>
        <xdr:cNvSpPr txBox="1"/>
      </xdr:nvSpPr>
      <xdr:spPr>
        <a:xfrm>
          <a:off x="12230099" y="104775"/>
          <a:ext cx="866775" cy="400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itchFamily="2" charset="-34"/>
              <a:cs typeface="TH Niramit AS" pitchFamily="2" charset="-34"/>
            </a:rPr>
            <a:t>ผป.01-2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0</xdr:row>
      <xdr:rowOff>38100</xdr:rowOff>
    </xdr:from>
    <xdr:to>
      <xdr:col>0</xdr:col>
      <xdr:colOff>6561261</xdr:colOff>
      <xdr:row>5</xdr:row>
      <xdr:rowOff>200026</xdr:rowOff>
    </xdr:to>
    <xdr:sp macro="" textlink="">
      <xdr:nvSpPr>
        <xdr:cNvPr id="2" name="สี่เหลี่ยมผืนผ้า 1"/>
        <xdr:cNvSpPr/>
      </xdr:nvSpPr>
      <xdr:spPr>
        <a:xfrm>
          <a:off x="847725" y="38100"/>
          <a:ext cx="5713536" cy="15906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1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ภารกิจพื้นฐานงานประจำ-สนับสนุนยุทธศาสตร์ </a:t>
          </a:r>
        </a:p>
        <a:p>
          <a:pPr algn="ctr">
            <a:lnSpc>
              <a:spcPts val="2100"/>
            </a:lnSpc>
          </a:pP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/ โครงการยุทธศาสตร์เดิม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(</a:t>
          </a:r>
          <a:r>
            <a:rPr lang="en-US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56-60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) 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ในแผนปฏิบัติราชการประจำปีงบประมาณ พ.ศ. 2560</a:t>
          </a:r>
          <a:b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</a:b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ของ ผลผลิตบริการบรรณสารสนเทศ</a:t>
          </a: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ของ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</a:t>
          </a: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หน่วยงาน สำนักบรรณสารสนเทศ</a:t>
          </a: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รหัส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ก 1.3.6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0</xdr:col>
      <xdr:colOff>6638926</xdr:colOff>
      <xdr:row>1</xdr:row>
      <xdr:rowOff>76199</xdr:rowOff>
    </xdr:from>
    <xdr:to>
      <xdr:col>0</xdr:col>
      <xdr:colOff>7915275</xdr:colOff>
      <xdr:row>2</xdr:row>
      <xdr:rowOff>190500</xdr:rowOff>
    </xdr:to>
    <xdr:sp macro="" textlink="">
      <xdr:nvSpPr>
        <xdr:cNvPr id="3" name="TextBox 2"/>
        <xdr:cNvSpPr txBox="1"/>
      </xdr:nvSpPr>
      <xdr:spPr>
        <a:xfrm>
          <a:off x="6638926" y="361949"/>
          <a:ext cx="1276349" cy="4000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ผป.01-1</a:t>
          </a:r>
        </a:p>
      </xdr:txBody>
    </xdr:sp>
    <xdr:clientData/>
  </xdr:twoCellAnchor>
  <xdr:twoCellAnchor>
    <xdr:from>
      <xdr:col>0</xdr:col>
      <xdr:colOff>104775</xdr:colOff>
      <xdr:row>10</xdr:row>
      <xdr:rowOff>76200</xdr:rowOff>
    </xdr:from>
    <xdr:to>
      <xdr:col>0</xdr:col>
      <xdr:colOff>219075</xdr:colOff>
      <xdr:row>10</xdr:row>
      <xdr:rowOff>142875</xdr:rowOff>
    </xdr:to>
    <xdr:cxnSp macro="">
      <xdr:nvCxnSpPr>
        <xdr:cNvPr id="4" name="Straight Connector 3"/>
        <xdr:cNvCxnSpPr/>
      </xdr:nvCxnSpPr>
      <xdr:spPr>
        <a:xfrm flipV="1">
          <a:off x="104775" y="3524250"/>
          <a:ext cx="114300" cy="66675"/>
        </a:xfrm>
        <a:prstGeom prst="line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241788</xdr:colOff>
      <xdr:row>20</xdr:row>
      <xdr:rowOff>51288</xdr:rowOff>
    </xdr:from>
    <xdr:to>
      <xdr:col>0</xdr:col>
      <xdr:colOff>395653</xdr:colOff>
      <xdr:row>20</xdr:row>
      <xdr:rowOff>117231</xdr:rowOff>
    </xdr:to>
    <xdr:cxnSp macro="">
      <xdr:nvCxnSpPr>
        <xdr:cNvPr id="14" name="Straight Connector 13"/>
        <xdr:cNvCxnSpPr/>
      </xdr:nvCxnSpPr>
      <xdr:spPr>
        <a:xfrm flipV="1">
          <a:off x="241788" y="8957163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417634</xdr:colOff>
      <xdr:row>22</xdr:row>
      <xdr:rowOff>58615</xdr:rowOff>
    </xdr:from>
    <xdr:to>
      <xdr:col>0</xdr:col>
      <xdr:colOff>571499</xdr:colOff>
      <xdr:row>22</xdr:row>
      <xdr:rowOff>124558</xdr:rowOff>
    </xdr:to>
    <xdr:cxnSp macro="">
      <xdr:nvCxnSpPr>
        <xdr:cNvPr id="15" name="Straight Connector 14"/>
        <xdr:cNvCxnSpPr/>
      </xdr:nvCxnSpPr>
      <xdr:spPr>
        <a:xfrm flipV="1">
          <a:off x="417634" y="9440740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251312</xdr:colOff>
      <xdr:row>25</xdr:row>
      <xdr:rowOff>132617</xdr:rowOff>
    </xdr:from>
    <xdr:to>
      <xdr:col>0</xdr:col>
      <xdr:colOff>405177</xdr:colOff>
      <xdr:row>25</xdr:row>
      <xdr:rowOff>198560</xdr:rowOff>
    </xdr:to>
    <xdr:cxnSp macro="">
      <xdr:nvCxnSpPr>
        <xdr:cNvPr id="16" name="Straight Connector 15"/>
        <xdr:cNvCxnSpPr/>
      </xdr:nvCxnSpPr>
      <xdr:spPr>
        <a:xfrm flipV="1">
          <a:off x="251312" y="9390917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417633</xdr:colOff>
      <xdr:row>27</xdr:row>
      <xdr:rowOff>125290</xdr:rowOff>
    </xdr:from>
    <xdr:to>
      <xdr:col>0</xdr:col>
      <xdr:colOff>571498</xdr:colOff>
      <xdr:row>27</xdr:row>
      <xdr:rowOff>191233</xdr:rowOff>
    </xdr:to>
    <xdr:cxnSp macro="">
      <xdr:nvCxnSpPr>
        <xdr:cNvPr id="17" name="Straight Connector 16"/>
        <xdr:cNvCxnSpPr/>
      </xdr:nvCxnSpPr>
      <xdr:spPr>
        <a:xfrm flipV="1">
          <a:off x="417633" y="10126540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212479</xdr:colOff>
      <xdr:row>32</xdr:row>
      <xdr:rowOff>73268</xdr:rowOff>
    </xdr:from>
    <xdr:to>
      <xdr:col>0</xdr:col>
      <xdr:colOff>366344</xdr:colOff>
      <xdr:row>32</xdr:row>
      <xdr:rowOff>139211</xdr:rowOff>
    </xdr:to>
    <xdr:cxnSp macro="">
      <xdr:nvCxnSpPr>
        <xdr:cNvPr id="18" name="Straight Connector 17"/>
        <xdr:cNvCxnSpPr/>
      </xdr:nvCxnSpPr>
      <xdr:spPr>
        <a:xfrm flipV="1">
          <a:off x="212479" y="12865343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432287</xdr:colOff>
      <xdr:row>34</xdr:row>
      <xdr:rowOff>65941</xdr:rowOff>
    </xdr:from>
    <xdr:to>
      <xdr:col>0</xdr:col>
      <xdr:colOff>586152</xdr:colOff>
      <xdr:row>34</xdr:row>
      <xdr:rowOff>131884</xdr:rowOff>
    </xdr:to>
    <xdr:cxnSp macro="">
      <xdr:nvCxnSpPr>
        <xdr:cNvPr id="19" name="Straight Connector 18"/>
        <xdr:cNvCxnSpPr/>
      </xdr:nvCxnSpPr>
      <xdr:spPr>
        <a:xfrm flipV="1">
          <a:off x="432287" y="13334266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49</xdr:row>
      <xdr:rowOff>66675</xdr:rowOff>
    </xdr:from>
    <xdr:to>
      <xdr:col>0</xdr:col>
      <xdr:colOff>180975</xdr:colOff>
      <xdr:row>49</xdr:row>
      <xdr:rowOff>133350</xdr:rowOff>
    </xdr:to>
    <xdr:cxnSp macro="">
      <xdr:nvCxnSpPr>
        <xdr:cNvPr id="50" name="Straight Connector 49"/>
        <xdr:cNvCxnSpPr/>
      </xdr:nvCxnSpPr>
      <xdr:spPr>
        <a:xfrm flipV="1">
          <a:off x="85725" y="16783050"/>
          <a:ext cx="95250" cy="666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68</xdr:row>
      <xdr:rowOff>66675</xdr:rowOff>
    </xdr:from>
    <xdr:to>
      <xdr:col>0</xdr:col>
      <xdr:colOff>180975</xdr:colOff>
      <xdr:row>68</xdr:row>
      <xdr:rowOff>161925</xdr:rowOff>
    </xdr:to>
    <xdr:cxnSp macro="">
      <xdr:nvCxnSpPr>
        <xdr:cNvPr id="52" name="Straight Connector 51"/>
        <xdr:cNvCxnSpPr/>
      </xdr:nvCxnSpPr>
      <xdr:spPr>
        <a:xfrm flipV="1">
          <a:off x="114300" y="27279600"/>
          <a:ext cx="66675" cy="95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76</xdr:row>
      <xdr:rowOff>66675</xdr:rowOff>
    </xdr:from>
    <xdr:to>
      <xdr:col>0</xdr:col>
      <xdr:colOff>200025</xdr:colOff>
      <xdr:row>76</xdr:row>
      <xdr:rowOff>142875</xdr:rowOff>
    </xdr:to>
    <xdr:cxnSp macro="">
      <xdr:nvCxnSpPr>
        <xdr:cNvPr id="62" name="Straight Connector 61"/>
        <xdr:cNvCxnSpPr/>
      </xdr:nvCxnSpPr>
      <xdr:spPr>
        <a:xfrm flipV="1">
          <a:off x="95250" y="25746075"/>
          <a:ext cx="104775" cy="762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28575</xdr:rowOff>
    </xdr:from>
    <xdr:to>
      <xdr:col>7</xdr:col>
      <xdr:colOff>342900</xdr:colOff>
      <xdr:row>1</xdr:row>
      <xdr:rowOff>76200</xdr:rowOff>
    </xdr:to>
    <xdr:sp macro="" textlink="">
      <xdr:nvSpPr>
        <xdr:cNvPr id="2" name="TextBox 1"/>
        <xdr:cNvSpPr txBox="1"/>
      </xdr:nvSpPr>
      <xdr:spPr>
        <a:xfrm>
          <a:off x="5267325" y="28575"/>
          <a:ext cx="91440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ผป.01-4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28575</xdr:rowOff>
    </xdr:from>
    <xdr:to>
      <xdr:col>7</xdr:col>
      <xdr:colOff>342900</xdr:colOff>
      <xdr:row>1</xdr:row>
      <xdr:rowOff>76200</xdr:rowOff>
    </xdr:to>
    <xdr:sp macro="" textlink="">
      <xdr:nvSpPr>
        <xdr:cNvPr id="2" name="TextBox 1"/>
        <xdr:cNvSpPr txBox="1"/>
      </xdr:nvSpPr>
      <xdr:spPr>
        <a:xfrm>
          <a:off x="5267325" y="28575"/>
          <a:ext cx="91440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ผป.01-4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28575</xdr:rowOff>
    </xdr:from>
    <xdr:to>
      <xdr:col>0</xdr:col>
      <xdr:colOff>6161211</xdr:colOff>
      <xdr:row>5</xdr:row>
      <xdr:rowOff>190501</xdr:rowOff>
    </xdr:to>
    <xdr:sp macro="" textlink="">
      <xdr:nvSpPr>
        <xdr:cNvPr id="2" name="สี่เหลี่ยมผืนผ้า 1"/>
        <xdr:cNvSpPr/>
      </xdr:nvSpPr>
      <xdr:spPr>
        <a:xfrm>
          <a:off x="447675" y="28575"/>
          <a:ext cx="5713536" cy="15906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1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แบบฟอร์ม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ภารกิจพื้นฐานงานประจำ-สนับสนุนยุทธศาสตร์ </a:t>
          </a:r>
        </a:p>
        <a:p>
          <a:pPr algn="ctr">
            <a:lnSpc>
              <a:spcPts val="2100"/>
            </a:lnSpc>
          </a:pP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/ โครงการยุทธศาสตร์เดิม</a:t>
          </a:r>
          <a:r>
            <a:rPr lang="th-TH" sz="1600" b="1" baseline="0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(</a:t>
          </a:r>
          <a:r>
            <a:rPr lang="en-US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56-60</a:t>
          </a:r>
          <a:r>
            <a:rPr lang="th-TH" sz="1600" b="1">
              <a:solidFill>
                <a:sysClr val="windowText" lastClr="000000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) 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ในแผนปฏิบัติราชการประจำปีงบประมาณ พ.ศ. 2560</a:t>
          </a:r>
          <a:b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</a:b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ของ ผลผลิตการบริหารงานทั่วไป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สบ. 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ของ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</a:t>
          </a: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หน่วยงาน สำนักบรรณสารสนเทศ</a:t>
          </a:r>
        </a:p>
        <a:p>
          <a:pPr algn="ctr">
            <a:lnSpc>
              <a:spcPts val="2000"/>
            </a:lnSpc>
          </a:pPr>
          <a:r>
            <a:rPr lang="th-TH" sz="1600" b="1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รหัส</a:t>
          </a:r>
          <a:r>
            <a:rPr lang="th-TH" sz="1600" b="1" baseline="0">
              <a:ln>
                <a:noFill/>
              </a:ln>
              <a:solidFill>
                <a:sysClr val="windowText" lastClr="000000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พ 1.1.7</a:t>
          </a:r>
          <a:endParaRPr lang="th-TH" sz="1600" b="1">
            <a:ln>
              <a:noFill/>
            </a:ln>
            <a:solidFill>
              <a:sysClr val="windowText" lastClr="000000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0</xdr:col>
      <xdr:colOff>6362700</xdr:colOff>
      <xdr:row>0</xdr:row>
      <xdr:rowOff>142874</xdr:rowOff>
    </xdr:from>
    <xdr:to>
      <xdr:col>0</xdr:col>
      <xdr:colOff>7267575</xdr:colOff>
      <xdr:row>1</xdr:row>
      <xdr:rowOff>285749</xdr:rowOff>
    </xdr:to>
    <xdr:sp macro="" textlink="">
      <xdr:nvSpPr>
        <xdr:cNvPr id="3" name="TextBox 2"/>
        <xdr:cNvSpPr txBox="1"/>
      </xdr:nvSpPr>
      <xdr:spPr>
        <a:xfrm>
          <a:off x="6362700" y="142874"/>
          <a:ext cx="904875" cy="428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ผป.01-1</a:t>
          </a:r>
        </a:p>
      </xdr:txBody>
    </xdr:sp>
    <xdr:clientData/>
  </xdr:twoCellAnchor>
  <xdr:twoCellAnchor>
    <xdr:from>
      <xdr:col>0</xdr:col>
      <xdr:colOff>104775</xdr:colOff>
      <xdr:row>10</xdr:row>
      <xdr:rowOff>76200</xdr:rowOff>
    </xdr:from>
    <xdr:to>
      <xdr:col>0</xdr:col>
      <xdr:colOff>219075</xdr:colOff>
      <xdr:row>10</xdr:row>
      <xdr:rowOff>142875</xdr:rowOff>
    </xdr:to>
    <xdr:cxnSp macro="">
      <xdr:nvCxnSpPr>
        <xdr:cNvPr id="5" name="Straight Connector 4"/>
        <xdr:cNvCxnSpPr/>
      </xdr:nvCxnSpPr>
      <xdr:spPr>
        <a:xfrm flipV="1">
          <a:off x="104775" y="3524250"/>
          <a:ext cx="114300" cy="66675"/>
        </a:xfrm>
        <a:prstGeom prst="line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20</xdr:row>
      <xdr:rowOff>66675</xdr:rowOff>
    </xdr:from>
    <xdr:to>
      <xdr:col>0</xdr:col>
      <xdr:colOff>200025</xdr:colOff>
      <xdr:row>20</xdr:row>
      <xdr:rowOff>133350</xdr:rowOff>
    </xdr:to>
    <xdr:cxnSp macro="">
      <xdr:nvCxnSpPr>
        <xdr:cNvPr id="7" name="Straight Connector 6"/>
        <xdr:cNvCxnSpPr/>
      </xdr:nvCxnSpPr>
      <xdr:spPr>
        <a:xfrm flipV="1">
          <a:off x="114300" y="6705600"/>
          <a:ext cx="85725" cy="66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241788</xdr:colOff>
      <xdr:row>21</xdr:row>
      <xdr:rowOff>51288</xdr:rowOff>
    </xdr:from>
    <xdr:to>
      <xdr:col>0</xdr:col>
      <xdr:colOff>395653</xdr:colOff>
      <xdr:row>21</xdr:row>
      <xdr:rowOff>117231</xdr:rowOff>
    </xdr:to>
    <xdr:cxnSp macro="">
      <xdr:nvCxnSpPr>
        <xdr:cNvPr id="14" name="Straight Connector 13"/>
        <xdr:cNvCxnSpPr/>
      </xdr:nvCxnSpPr>
      <xdr:spPr>
        <a:xfrm flipV="1">
          <a:off x="241788" y="33903138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446209</xdr:colOff>
      <xdr:row>23</xdr:row>
      <xdr:rowOff>58615</xdr:rowOff>
    </xdr:from>
    <xdr:to>
      <xdr:col>0</xdr:col>
      <xdr:colOff>600074</xdr:colOff>
      <xdr:row>23</xdr:row>
      <xdr:rowOff>124558</xdr:rowOff>
    </xdr:to>
    <xdr:cxnSp macro="">
      <xdr:nvCxnSpPr>
        <xdr:cNvPr id="15" name="Straight Connector 14"/>
        <xdr:cNvCxnSpPr/>
      </xdr:nvCxnSpPr>
      <xdr:spPr>
        <a:xfrm flipV="1">
          <a:off x="446209" y="7964365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260837</xdr:colOff>
      <xdr:row>27</xdr:row>
      <xdr:rowOff>65942</xdr:rowOff>
    </xdr:from>
    <xdr:to>
      <xdr:col>0</xdr:col>
      <xdr:colOff>414702</xdr:colOff>
      <xdr:row>27</xdr:row>
      <xdr:rowOff>131885</xdr:rowOff>
    </xdr:to>
    <xdr:cxnSp macro="">
      <xdr:nvCxnSpPr>
        <xdr:cNvPr id="16" name="Straight Connector 15"/>
        <xdr:cNvCxnSpPr/>
      </xdr:nvCxnSpPr>
      <xdr:spPr>
        <a:xfrm flipV="1">
          <a:off x="260837" y="9981467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417633</xdr:colOff>
      <xdr:row>32</xdr:row>
      <xdr:rowOff>58615</xdr:rowOff>
    </xdr:from>
    <xdr:to>
      <xdr:col>0</xdr:col>
      <xdr:colOff>571498</xdr:colOff>
      <xdr:row>32</xdr:row>
      <xdr:rowOff>124558</xdr:rowOff>
    </xdr:to>
    <xdr:cxnSp macro="">
      <xdr:nvCxnSpPr>
        <xdr:cNvPr id="17" name="Straight Connector 16"/>
        <xdr:cNvCxnSpPr/>
      </xdr:nvCxnSpPr>
      <xdr:spPr>
        <a:xfrm flipV="1">
          <a:off x="417633" y="37072765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212479</xdr:colOff>
      <xdr:row>35</xdr:row>
      <xdr:rowOff>73268</xdr:rowOff>
    </xdr:from>
    <xdr:to>
      <xdr:col>0</xdr:col>
      <xdr:colOff>366344</xdr:colOff>
      <xdr:row>35</xdr:row>
      <xdr:rowOff>139211</xdr:rowOff>
    </xdr:to>
    <xdr:cxnSp macro="">
      <xdr:nvCxnSpPr>
        <xdr:cNvPr id="18" name="Straight Connector 17"/>
        <xdr:cNvCxnSpPr/>
      </xdr:nvCxnSpPr>
      <xdr:spPr>
        <a:xfrm flipV="1">
          <a:off x="212479" y="37944668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432287</xdr:colOff>
      <xdr:row>45</xdr:row>
      <xdr:rowOff>65941</xdr:rowOff>
    </xdr:from>
    <xdr:to>
      <xdr:col>0</xdr:col>
      <xdr:colOff>586152</xdr:colOff>
      <xdr:row>45</xdr:row>
      <xdr:rowOff>131884</xdr:rowOff>
    </xdr:to>
    <xdr:cxnSp macro="">
      <xdr:nvCxnSpPr>
        <xdr:cNvPr id="19" name="Straight Connector 18"/>
        <xdr:cNvCxnSpPr/>
      </xdr:nvCxnSpPr>
      <xdr:spPr>
        <a:xfrm flipV="1">
          <a:off x="432287" y="40956766"/>
          <a:ext cx="153865" cy="65943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54</xdr:row>
      <xdr:rowOff>66675</xdr:rowOff>
    </xdr:from>
    <xdr:to>
      <xdr:col>0</xdr:col>
      <xdr:colOff>190500</xdr:colOff>
      <xdr:row>54</xdr:row>
      <xdr:rowOff>133350</xdr:rowOff>
    </xdr:to>
    <xdr:cxnSp macro="">
      <xdr:nvCxnSpPr>
        <xdr:cNvPr id="24" name="Straight Connector 23"/>
        <xdr:cNvCxnSpPr/>
      </xdr:nvCxnSpPr>
      <xdr:spPr>
        <a:xfrm flipV="1">
          <a:off x="104775" y="33756600"/>
          <a:ext cx="85725" cy="66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257176</xdr:colOff>
      <xdr:row>0</xdr:row>
      <xdr:rowOff>152400</xdr:rowOff>
    </xdr:from>
    <xdr:to>
      <xdr:col>15</xdr:col>
      <xdr:colOff>161926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11953876" y="152400"/>
          <a:ext cx="838200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itchFamily="2" charset="-34"/>
              <a:cs typeface="TH Niramit AS" pitchFamily="2" charset="-34"/>
            </a:rPr>
            <a:t>ผป.01-2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0</xdr:row>
      <xdr:rowOff>85725</xdr:rowOff>
    </xdr:from>
    <xdr:to>
      <xdr:col>18</xdr:col>
      <xdr:colOff>323850</xdr:colOff>
      <xdr:row>1</xdr:row>
      <xdr:rowOff>200025</xdr:rowOff>
    </xdr:to>
    <xdr:sp macro="" textlink="">
      <xdr:nvSpPr>
        <xdr:cNvPr id="2" name="TextBox 1"/>
        <xdr:cNvSpPr txBox="1"/>
      </xdr:nvSpPr>
      <xdr:spPr>
        <a:xfrm>
          <a:off x="9191625" y="85725"/>
          <a:ext cx="1466850" cy="428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itchFamily="2" charset="-34"/>
              <a:cs typeface="TH Niramit AS" pitchFamily="2" charset="-34"/>
            </a:rPr>
            <a:t>ผป.01-2</a:t>
          </a:r>
        </a:p>
      </xdr:txBody>
    </xdr:sp>
    <xdr:clientData/>
  </xdr:twoCellAnchor>
  <xdr:twoCellAnchor>
    <xdr:from>
      <xdr:col>15</xdr:col>
      <xdr:colOff>228600</xdr:colOff>
      <xdr:row>0</xdr:row>
      <xdr:rowOff>171450</xdr:rowOff>
    </xdr:from>
    <xdr:to>
      <xdr:col>15</xdr:col>
      <xdr:colOff>971550</xdr:colOff>
      <xdr:row>1</xdr:row>
      <xdr:rowOff>238125</xdr:rowOff>
    </xdr:to>
    <xdr:sp macro="" textlink="">
      <xdr:nvSpPr>
        <xdr:cNvPr id="4" name="TextBox 3"/>
        <xdr:cNvSpPr txBox="1"/>
      </xdr:nvSpPr>
      <xdr:spPr>
        <a:xfrm>
          <a:off x="12734925" y="171450"/>
          <a:ext cx="742950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itchFamily="2" charset="-34"/>
              <a:cs typeface="TH Niramit AS" pitchFamily="2" charset="-34"/>
            </a:rPr>
            <a:t>ผป.01-2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0</xdr:row>
      <xdr:rowOff>85725</xdr:rowOff>
    </xdr:from>
    <xdr:to>
      <xdr:col>14</xdr:col>
      <xdr:colOff>971550</xdr:colOff>
      <xdr:row>1</xdr:row>
      <xdr:rowOff>161925</xdr:rowOff>
    </xdr:to>
    <xdr:sp macro="" textlink="">
      <xdr:nvSpPr>
        <xdr:cNvPr id="2" name="TextBox 1"/>
        <xdr:cNvSpPr txBox="1"/>
      </xdr:nvSpPr>
      <xdr:spPr>
        <a:xfrm>
          <a:off x="11953875" y="85725"/>
          <a:ext cx="914400" cy="390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Niramit AS" pitchFamily="2" charset="-34"/>
              <a:cs typeface="TH Niramit AS" pitchFamily="2" charset="-34"/>
            </a:rPr>
            <a:t>ผป.01-3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28575</xdr:rowOff>
    </xdr:from>
    <xdr:to>
      <xdr:col>7</xdr:col>
      <xdr:colOff>342900</xdr:colOff>
      <xdr:row>1</xdr:row>
      <xdr:rowOff>76200</xdr:rowOff>
    </xdr:to>
    <xdr:sp macro="" textlink="">
      <xdr:nvSpPr>
        <xdr:cNvPr id="2" name="TextBox 1"/>
        <xdr:cNvSpPr txBox="1"/>
      </xdr:nvSpPr>
      <xdr:spPr>
        <a:xfrm>
          <a:off x="5048250" y="28575"/>
          <a:ext cx="895350" cy="276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Niramit AS" pitchFamily="2" charset="-34"/>
              <a:cs typeface="TH Niramit AS" pitchFamily="2" charset="-34"/>
            </a:rPr>
            <a:t>ผป.01-4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1"/>
  <sheetViews>
    <sheetView showGridLines="0" view="pageBreakPreview" topLeftCell="A68" zoomScaleNormal="100" zoomScaleSheetLayoutView="100" workbookViewId="0">
      <selection activeCell="G7" sqref="G7"/>
    </sheetView>
  </sheetViews>
  <sheetFormatPr defaultColWidth="9.125" defaultRowHeight="22.5"/>
  <cols>
    <col min="1" max="1" width="106.375" style="18" customWidth="1"/>
    <col min="2" max="2" width="27.375" style="2" customWidth="1"/>
    <col min="3" max="8" width="6.25" style="3" customWidth="1"/>
    <col min="9" max="10" width="9.125" style="3" customWidth="1"/>
    <col min="11" max="16384" width="9.125" style="3"/>
  </cols>
  <sheetData>
    <row r="1" spans="1:8">
      <c r="A1" s="1330"/>
      <c r="C1" s="211"/>
      <c r="D1" s="211"/>
      <c r="E1" s="211"/>
      <c r="F1" s="211"/>
      <c r="G1" s="211"/>
      <c r="H1" s="211"/>
    </row>
    <row r="2" spans="1:8">
      <c r="A2" s="1331"/>
      <c r="C2" s="211"/>
      <c r="D2" s="211"/>
      <c r="E2" s="211"/>
      <c r="F2" s="211"/>
      <c r="G2" s="211"/>
      <c r="H2" s="211"/>
    </row>
    <row r="3" spans="1:8">
      <c r="A3" s="1331"/>
      <c r="C3" s="211"/>
      <c r="D3" s="211"/>
      <c r="E3" s="211"/>
      <c r="F3" s="211"/>
      <c r="G3" s="211"/>
      <c r="H3" s="211"/>
    </row>
    <row r="4" spans="1:8">
      <c r="A4" s="1331"/>
      <c r="C4" s="211"/>
      <c r="D4" s="211"/>
      <c r="E4" s="211"/>
      <c r="F4" s="211"/>
      <c r="G4" s="211"/>
      <c r="H4" s="211"/>
    </row>
    <row r="5" spans="1:8">
      <c r="A5" s="1331"/>
      <c r="C5" s="211"/>
      <c r="D5" s="211"/>
      <c r="E5" s="211"/>
      <c r="F5" s="211"/>
      <c r="G5" s="211"/>
      <c r="H5" s="211"/>
    </row>
    <row r="6" spans="1:8">
      <c r="A6" s="1331"/>
      <c r="C6" s="211"/>
      <c r="D6" s="211"/>
      <c r="E6" s="211"/>
      <c r="F6" s="211"/>
      <c r="G6" s="211"/>
      <c r="H6" s="211"/>
    </row>
    <row r="7" spans="1:8">
      <c r="A7" s="1331"/>
      <c r="C7" s="211"/>
      <c r="D7" s="211"/>
      <c r="E7" s="211"/>
      <c r="F7" s="211"/>
      <c r="G7" s="211"/>
      <c r="H7" s="211"/>
    </row>
    <row r="8" spans="1:8" s="7" customFormat="1" ht="24" customHeight="1">
      <c r="A8" s="1332" t="s">
        <v>85</v>
      </c>
      <c r="B8" s="6"/>
      <c r="C8" s="212"/>
      <c r="D8" s="212"/>
      <c r="E8" s="212"/>
      <c r="F8" s="212"/>
      <c r="G8" s="212"/>
      <c r="H8" s="212"/>
    </row>
    <row r="9" spans="1:8" s="7" customFormat="1" ht="67.5">
      <c r="A9" s="1333" t="s">
        <v>84</v>
      </c>
      <c r="B9" s="6"/>
      <c r="C9" s="212"/>
      <c r="D9" s="212"/>
      <c r="E9" s="212"/>
      <c r="F9" s="212"/>
      <c r="G9" s="212"/>
      <c r="H9" s="212"/>
    </row>
    <row r="10" spans="1:8" s="9" customFormat="1">
      <c r="A10" s="8" t="s">
        <v>83</v>
      </c>
      <c r="B10" s="2"/>
      <c r="C10" s="213"/>
      <c r="D10" s="213"/>
      <c r="E10" s="213"/>
      <c r="F10" s="213"/>
      <c r="G10" s="213"/>
      <c r="H10" s="213"/>
    </row>
    <row r="11" spans="1:8" s="9" customFormat="1" ht="30" customHeight="1">
      <c r="A11" s="20" t="s">
        <v>86</v>
      </c>
      <c r="B11" s="2"/>
      <c r="C11" s="213"/>
      <c r="D11" s="213"/>
      <c r="E11" s="213"/>
      <c r="F11" s="213"/>
      <c r="G11" s="213"/>
      <c r="H11" s="213"/>
    </row>
    <row r="12" spans="1:8" s="9" customFormat="1" ht="20.25" customHeight="1">
      <c r="A12" s="10" t="s">
        <v>584</v>
      </c>
      <c r="B12" s="2"/>
      <c r="C12" s="213"/>
      <c r="D12" s="213"/>
      <c r="E12" s="213"/>
      <c r="F12" s="213"/>
      <c r="G12" s="213"/>
      <c r="H12" s="213"/>
    </row>
    <row r="13" spans="1:8" s="9" customFormat="1" ht="38.25" customHeight="1">
      <c r="A13" s="1321" t="s">
        <v>586</v>
      </c>
      <c r="B13" s="2"/>
      <c r="C13" s="213"/>
      <c r="D13" s="213"/>
      <c r="E13" s="213"/>
      <c r="F13" s="213"/>
      <c r="G13" s="213"/>
      <c r="H13" s="213"/>
    </row>
    <row r="14" spans="1:8" s="9" customFormat="1" ht="38.25" customHeight="1">
      <c r="A14" s="1321" t="s">
        <v>587</v>
      </c>
      <c r="B14" s="2"/>
      <c r="C14" s="213"/>
      <c r="D14" s="213"/>
      <c r="E14" s="213"/>
      <c r="F14" s="213"/>
      <c r="G14" s="213"/>
      <c r="H14" s="213"/>
    </row>
    <row r="15" spans="1:8" s="9" customFormat="1" ht="27.75" customHeight="1">
      <c r="A15" s="1321" t="s">
        <v>588</v>
      </c>
      <c r="B15" s="2"/>
      <c r="C15" s="213"/>
      <c r="D15" s="213"/>
      <c r="E15" s="213"/>
      <c r="F15" s="213"/>
      <c r="G15" s="213"/>
      <c r="H15" s="213"/>
    </row>
    <row r="16" spans="1:8" s="9" customFormat="1" ht="28.5" customHeight="1">
      <c r="A16" s="11" t="s">
        <v>585</v>
      </c>
      <c r="B16" s="2"/>
      <c r="C16" s="213"/>
      <c r="D16" s="213"/>
      <c r="E16" s="213"/>
      <c r="F16" s="213"/>
      <c r="G16" s="213"/>
      <c r="H16" s="213"/>
    </row>
    <row r="17" spans="1:8" s="9" customFormat="1" ht="29.25" customHeight="1">
      <c r="A17" s="11" t="s">
        <v>594</v>
      </c>
      <c r="B17" s="2"/>
      <c r="C17" s="213"/>
      <c r="D17" s="213"/>
      <c r="E17" s="213"/>
      <c r="F17" s="213"/>
      <c r="G17" s="213"/>
      <c r="H17" s="213"/>
    </row>
    <row r="18" spans="1:8" s="9" customFormat="1" ht="33" customHeight="1">
      <c r="A18" s="11" t="s">
        <v>595</v>
      </c>
      <c r="B18" s="2"/>
      <c r="C18" s="213"/>
      <c r="D18" s="213"/>
      <c r="E18" s="213"/>
      <c r="F18" s="213"/>
      <c r="G18" s="213"/>
      <c r="H18" s="213"/>
    </row>
    <row r="19" spans="1:8" s="7" customFormat="1" ht="27" customHeight="1">
      <c r="A19" s="11" t="s">
        <v>596</v>
      </c>
      <c r="B19" s="6"/>
      <c r="C19" s="214"/>
      <c r="D19" s="214"/>
      <c r="E19" s="214"/>
      <c r="F19" s="214"/>
      <c r="G19" s="214"/>
      <c r="H19" s="214"/>
    </row>
    <row r="20" spans="1:8" s="7" customFormat="1" ht="29.25" customHeight="1">
      <c r="A20" s="11" t="s">
        <v>597</v>
      </c>
      <c r="B20" s="6"/>
      <c r="C20" s="214"/>
      <c r="D20" s="214"/>
      <c r="E20" s="214"/>
      <c r="F20" s="214"/>
      <c r="G20" s="214"/>
      <c r="H20" s="214"/>
    </row>
    <row r="21" spans="1:8" s="7" customFormat="1" ht="26.25" customHeight="1">
      <c r="A21" s="1319" t="s">
        <v>615</v>
      </c>
      <c r="B21" s="6"/>
      <c r="C21" s="214"/>
      <c r="D21" s="214"/>
      <c r="E21" s="214"/>
      <c r="F21" s="214"/>
      <c r="G21" s="214"/>
      <c r="H21" s="214"/>
    </row>
    <row r="22" spans="1:8" s="7" customFormat="1" ht="37.5" customHeight="1">
      <c r="A22" s="1321" t="s">
        <v>598</v>
      </c>
      <c r="B22" s="6"/>
      <c r="C22" s="1320"/>
      <c r="D22" s="1320"/>
      <c r="E22" s="1320"/>
      <c r="F22" s="1320"/>
      <c r="G22" s="1320"/>
      <c r="H22" s="1320"/>
    </row>
    <row r="23" spans="1:8" s="7" customFormat="1">
      <c r="A23" s="10" t="s">
        <v>548</v>
      </c>
      <c r="B23" s="6"/>
      <c r="C23" s="1320"/>
      <c r="D23" s="1320"/>
      <c r="E23" s="1320"/>
      <c r="F23" s="1320"/>
      <c r="G23" s="1320"/>
      <c r="H23" s="1320"/>
    </row>
    <row r="24" spans="1:8" s="7" customFormat="1" ht="28.5" customHeight="1">
      <c r="A24" s="11" t="s">
        <v>554</v>
      </c>
      <c r="B24" s="6"/>
      <c r="C24" s="1320"/>
      <c r="D24" s="1320"/>
      <c r="E24" s="1320"/>
      <c r="F24" s="1320"/>
      <c r="G24" s="1320"/>
      <c r="H24" s="1320"/>
    </row>
    <row r="25" spans="1:8" s="7" customFormat="1" ht="123" customHeight="1">
      <c r="A25" s="1335" t="s">
        <v>616</v>
      </c>
      <c r="B25" s="6"/>
      <c r="C25" s="1320"/>
      <c r="D25" s="1320"/>
      <c r="E25" s="1320"/>
      <c r="F25" s="1320"/>
      <c r="G25" s="1320"/>
      <c r="H25" s="1320"/>
    </row>
    <row r="26" spans="1:8" s="7" customFormat="1" ht="31.5" customHeight="1">
      <c r="A26" s="1338" t="s">
        <v>549</v>
      </c>
      <c r="B26" s="6"/>
      <c r="C26" s="1320"/>
      <c r="D26" s="1320"/>
      <c r="E26" s="1320"/>
      <c r="F26" s="1320"/>
      <c r="G26" s="1320"/>
      <c r="H26" s="1320"/>
    </row>
    <row r="27" spans="1:8" s="7" customFormat="1" ht="27" customHeight="1">
      <c r="A27" s="10" t="s">
        <v>599</v>
      </c>
      <c r="B27" s="6"/>
      <c r="C27" s="1320"/>
      <c r="D27" s="1320"/>
      <c r="E27" s="1320"/>
      <c r="F27" s="1320"/>
      <c r="G27" s="1320"/>
      <c r="H27" s="1320"/>
    </row>
    <row r="28" spans="1:8" s="7" customFormat="1" ht="30.75" customHeight="1">
      <c r="A28" s="10" t="s">
        <v>576</v>
      </c>
      <c r="B28" s="6"/>
      <c r="C28" s="1320"/>
      <c r="D28" s="1320"/>
      <c r="E28" s="1320"/>
      <c r="F28" s="1320"/>
      <c r="G28" s="1320"/>
      <c r="H28" s="1320"/>
    </row>
    <row r="29" spans="1:8" s="7" customFormat="1" ht="27" customHeight="1">
      <c r="A29" s="1321" t="s">
        <v>600</v>
      </c>
      <c r="B29" s="6"/>
      <c r="C29" s="1320"/>
      <c r="D29" s="1320"/>
      <c r="E29" s="1320"/>
      <c r="F29" s="1320"/>
      <c r="G29" s="1320"/>
      <c r="H29" s="1320"/>
    </row>
    <row r="30" spans="1:8" s="7" customFormat="1" ht="26.25" customHeight="1">
      <c r="A30" s="1321" t="s">
        <v>601</v>
      </c>
      <c r="B30" s="6"/>
      <c r="C30" s="1320"/>
      <c r="D30" s="1320"/>
      <c r="E30" s="1320"/>
      <c r="F30" s="1320"/>
      <c r="G30" s="1320"/>
      <c r="H30" s="1320"/>
    </row>
    <row r="31" spans="1:8" s="7" customFormat="1" ht="25.5" customHeight="1">
      <c r="A31" s="11" t="s">
        <v>602</v>
      </c>
      <c r="B31" s="6"/>
      <c r="C31" s="1320"/>
      <c r="D31" s="1320"/>
      <c r="E31" s="1320"/>
      <c r="F31" s="1320"/>
      <c r="G31" s="1320"/>
      <c r="H31" s="1320"/>
    </row>
    <row r="32" spans="1:8" s="7" customFormat="1" ht="19.5" customHeight="1">
      <c r="A32" s="1321" t="s">
        <v>577</v>
      </c>
      <c r="B32" s="6"/>
      <c r="C32" s="1320"/>
      <c r="D32" s="1320"/>
      <c r="E32" s="1320"/>
      <c r="F32" s="1320"/>
      <c r="G32" s="1320"/>
      <c r="H32" s="1320"/>
    </row>
    <row r="33" spans="1:256" s="7" customFormat="1" ht="51.75" customHeight="1">
      <c r="A33" s="1321" t="s">
        <v>604</v>
      </c>
      <c r="B33" s="6"/>
      <c r="C33" s="1320"/>
      <c r="D33" s="1320"/>
      <c r="E33" s="1320"/>
      <c r="F33" s="1320"/>
      <c r="G33" s="1320"/>
      <c r="H33" s="1320"/>
    </row>
    <row r="34" spans="1:256" s="7" customFormat="1">
      <c r="A34" s="1321" t="s">
        <v>578</v>
      </c>
      <c r="B34" s="6"/>
      <c r="C34" s="1320"/>
      <c r="D34" s="1320"/>
      <c r="E34" s="1320"/>
      <c r="F34" s="1320"/>
      <c r="G34" s="1320"/>
      <c r="H34" s="1320"/>
    </row>
    <row r="35" spans="1:256" s="7" customFormat="1" ht="25.5" customHeight="1">
      <c r="A35" s="1321" t="s">
        <v>605</v>
      </c>
      <c r="B35" s="6"/>
      <c r="C35" s="1320"/>
      <c r="D35" s="1320"/>
      <c r="E35" s="1320"/>
      <c r="F35" s="1320"/>
      <c r="G35" s="1320"/>
      <c r="H35" s="1320"/>
    </row>
    <row r="36" spans="1:256" s="7" customFormat="1" ht="26.25" customHeight="1">
      <c r="A36" s="1322" t="s">
        <v>606</v>
      </c>
      <c r="B36" s="6"/>
      <c r="C36" s="1320"/>
      <c r="D36" s="1320"/>
      <c r="E36" s="1320"/>
      <c r="F36" s="1320"/>
      <c r="G36" s="1320"/>
      <c r="H36" s="1320"/>
    </row>
    <row r="37" spans="1:256" s="1324" customFormat="1" ht="26.25" customHeight="1">
      <c r="A37" s="1322" t="s">
        <v>607</v>
      </c>
      <c r="B37" s="1323"/>
      <c r="C37" s="1323"/>
      <c r="D37" s="1323"/>
      <c r="E37" s="1323"/>
      <c r="F37" s="1323"/>
      <c r="G37" s="1323"/>
      <c r="H37" s="1323"/>
    </row>
    <row r="38" spans="1:256" s="1324" customFormat="1" ht="27.75" customHeight="1">
      <c r="A38" s="1322" t="s">
        <v>608</v>
      </c>
      <c r="B38" s="1323"/>
      <c r="C38" s="1323"/>
      <c r="D38" s="1323"/>
      <c r="E38" s="1323"/>
      <c r="F38" s="1323"/>
      <c r="G38" s="1323"/>
      <c r="H38" s="1323"/>
    </row>
    <row r="39" spans="1:256" s="1324" customFormat="1" ht="27" customHeight="1">
      <c r="A39" s="1322" t="s">
        <v>609</v>
      </c>
      <c r="B39" s="1323"/>
      <c r="C39" s="1323"/>
      <c r="D39" s="1323"/>
      <c r="E39" s="1323"/>
      <c r="F39" s="1323"/>
      <c r="G39" s="1323"/>
      <c r="H39" s="1323"/>
    </row>
    <row r="40" spans="1:256" s="1324" customFormat="1" ht="30" customHeight="1">
      <c r="A40" s="1322" t="s">
        <v>610</v>
      </c>
      <c r="B40" s="1323"/>
      <c r="C40" s="1323"/>
      <c r="D40" s="1323"/>
      <c r="E40" s="1323"/>
      <c r="F40" s="1323"/>
      <c r="G40" s="1323"/>
      <c r="H40" s="1323"/>
    </row>
    <row r="41" spans="1:256" s="1324" customFormat="1" ht="25.5" customHeight="1">
      <c r="A41" s="1322" t="s">
        <v>611</v>
      </c>
      <c r="B41" s="1323"/>
      <c r="C41" s="1323"/>
      <c r="D41" s="1323"/>
      <c r="E41" s="1323"/>
      <c r="F41" s="1323"/>
      <c r="G41" s="1323"/>
      <c r="H41" s="1323"/>
    </row>
    <row r="42" spans="1:256" s="1337" customFormat="1" ht="50.25" customHeight="1">
      <c r="A42" s="1322" t="s">
        <v>673</v>
      </c>
      <c r="B42" s="1336"/>
      <c r="C42" s="1336"/>
      <c r="D42" s="1336"/>
      <c r="E42" s="1336"/>
      <c r="F42" s="1336"/>
      <c r="G42" s="1336"/>
      <c r="H42" s="1336"/>
    </row>
    <row r="43" spans="1:256" s="1324" customFormat="1" ht="26.25" customHeight="1">
      <c r="A43" s="1322" t="s">
        <v>612</v>
      </c>
      <c r="B43" s="1323"/>
      <c r="C43" s="1323"/>
      <c r="D43" s="1323"/>
      <c r="E43" s="1323"/>
      <c r="F43" s="1323"/>
      <c r="G43" s="1323"/>
      <c r="H43" s="1323"/>
    </row>
    <row r="44" spans="1:256" s="7" customFormat="1" ht="9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s="15" customFormat="1" ht="28.5" customHeight="1">
      <c r="A45" s="13" t="s">
        <v>90</v>
      </c>
      <c r="B45" s="14"/>
      <c r="C45" s="215"/>
      <c r="D45" s="215"/>
      <c r="E45" s="215"/>
      <c r="F45" s="215"/>
      <c r="G45" s="215"/>
      <c r="H45" s="215"/>
    </row>
    <row r="46" spans="1:256">
      <c r="A46" s="17" t="s">
        <v>589</v>
      </c>
    </row>
    <row r="47" spans="1:256" s="24" customFormat="1" ht="19.5" customHeight="1">
      <c r="A47" s="22" t="s">
        <v>617</v>
      </c>
      <c r="B47" s="23"/>
      <c r="C47" s="216"/>
      <c r="D47" s="216"/>
      <c r="E47" s="216"/>
      <c r="F47" s="216"/>
      <c r="G47" s="216"/>
      <c r="H47" s="216"/>
    </row>
    <row r="48" spans="1:256" s="1327" customFormat="1" ht="76.5" customHeight="1">
      <c r="A48" s="1315" t="s">
        <v>618</v>
      </c>
      <c r="B48" s="1325"/>
      <c r="C48" s="1326"/>
      <c r="D48" s="1326"/>
      <c r="E48" s="1326"/>
      <c r="F48" s="1326"/>
      <c r="G48" s="1326"/>
      <c r="H48" s="1326"/>
    </row>
    <row r="49" spans="1:8" s="9" customFormat="1">
      <c r="A49" s="1318" t="s">
        <v>619</v>
      </c>
      <c r="B49" s="2"/>
      <c r="C49" s="213"/>
      <c r="D49" s="213"/>
      <c r="E49" s="213"/>
      <c r="F49" s="213"/>
      <c r="G49" s="213"/>
      <c r="H49" s="213"/>
    </row>
    <row r="50" spans="1:8" s="9" customFormat="1">
      <c r="A50" s="1318" t="s">
        <v>620</v>
      </c>
      <c r="B50" s="2"/>
      <c r="C50" s="213"/>
      <c r="D50" s="213"/>
      <c r="E50" s="213"/>
      <c r="F50" s="213"/>
      <c r="G50" s="213"/>
      <c r="H50" s="213"/>
    </row>
    <row r="51" spans="1:8" s="9" customFormat="1" ht="27" customHeight="1">
      <c r="A51" s="1339" t="s">
        <v>634</v>
      </c>
      <c r="B51" s="2"/>
      <c r="C51" s="213"/>
      <c r="D51" s="213"/>
      <c r="E51" s="213"/>
      <c r="F51" s="213"/>
      <c r="G51" s="213"/>
      <c r="H51" s="213"/>
    </row>
    <row r="52" spans="1:8" s="9" customFormat="1">
      <c r="A52" s="1340" t="s">
        <v>621</v>
      </c>
      <c r="B52" s="2"/>
      <c r="C52" s="213"/>
      <c r="D52" s="213"/>
      <c r="E52" s="213"/>
      <c r="F52" s="213"/>
      <c r="G52" s="213"/>
      <c r="H52" s="213"/>
    </row>
    <row r="53" spans="1:8" s="9" customFormat="1" ht="26.25" customHeight="1">
      <c r="A53" s="10" t="s">
        <v>623</v>
      </c>
      <c r="B53" s="2"/>
      <c r="C53" s="213"/>
      <c r="D53" s="213"/>
      <c r="E53" s="213"/>
      <c r="F53" s="213"/>
      <c r="G53" s="213"/>
      <c r="H53" s="213"/>
    </row>
    <row r="54" spans="1:8" s="9" customFormat="1" ht="28.5" customHeight="1">
      <c r="A54" s="10" t="s">
        <v>669</v>
      </c>
      <c r="B54" s="2"/>
      <c r="C54" s="213"/>
      <c r="D54" s="213"/>
      <c r="E54" s="213"/>
      <c r="F54" s="213"/>
      <c r="G54" s="213"/>
      <c r="H54" s="213"/>
    </row>
    <row r="55" spans="1:8" s="9" customFormat="1" ht="26.25" customHeight="1">
      <c r="A55" s="10" t="s">
        <v>624</v>
      </c>
      <c r="B55" s="2"/>
      <c r="C55" s="213"/>
      <c r="D55" s="213"/>
      <c r="E55" s="213"/>
      <c r="F55" s="213"/>
      <c r="G55" s="213"/>
      <c r="H55" s="213"/>
    </row>
    <row r="56" spans="1:8" s="9" customFormat="1">
      <c r="A56" s="10" t="s">
        <v>627</v>
      </c>
      <c r="B56" s="2"/>
      <c r="C56" s="213"/>
      <c r="D56" s="213"/>
      <c r="E56" s="213"/>
      <c r="F56" s="213"/>
      <c r="G56" s="213"/>
      <c r="H56" s="213"/>
    </row>
    <row r="57" spans="1:8" s="9" customFormat="1" ht="36" customHeight="1">
      <c r="A57" s="10" t="s">
        <v>628</v>
      </c>
      <c r="B57" s="2"/>
      <c r="C57" s="213"/>
      <c r="D57" s="213"/>
      <c r="E57" s="213"/>
      <c r="F57" s="213"/>
      <c r="G57" s="213"/>
      <c r="H57" s="213"/>
    </row>
    <row r="58" spans="1:8" s="9" customFormat="1" ht="32.25" customHeight="1">
      <c r="A58" s="11" t="s">
        <v>630</v>
      </c>
      <c r="B58" s="2"/>
      <c r="C58" s="213"/>
      <c r="D58" s="213"/>
      <c r="E58" s="213"/>
      <c r="F58" s="213"/>
      <c r="G58" s="213"/>
      <c r="H58" s="213"/>
    </row>
    <row r="59" spans="1:8" s="9" customFormat="1">
      <c r="A59" s="17" t="s">
        <v>79</v>
      </c>
      <c r="B59" s="2"/>
      <c r="C59" s="213"/>
      <c r="D59" s="213"/>
      <c r="E59" s="213"/>
      <c r="F59" s="213"/>
      <c r="G59" s="213"/>
      <c r="H59" s="213"/>
    </row>
    <row r="60" spans="1:8" s="9" customFormat="1">
      <c r="A60" s="16" t="s">
        <v>632</v>
      </c>
      <c r="B60" s="2"/>
      <c r="C60" s="213"/>
      <c r="D60" s="213"/>
      <c r="E60" s="213"/>
      <c r="F60" s="213"/>
      <c r="G60" s="213"/>
      <c r="H60" s="213"/>
    </row>
    <row r="61" spans="1:8" s="9" customFormat="1" ht="27" customHeight="1">
      <c r="A61" s="217" t="s">
        <v>633</v>
      </c>
      <c r="B61" s="2"/>
      <c r="C61" s="213"/>
      <c r="D61" s="213"/>
      <c r="E61" s="213"/>
      <c r="F61" s="213"/>
      <c r="G61" s="213"/>
      <c r="H61" s="213"/>
    </row>
    <row r="62" spans="1:8" s="9" customFormat="1">
      <c r="A62" s="17" t="s">
        <v>80</v>
      </c>
      <c r="B62" s="2"/>
      <c r="C62" s="213"/>
      <c r="D62" s="213"/>
      <c r="E62" s="213"/>
      <c r="F62" s="213"/>
      <c r="G62" s="213"/>
      <c r="H62" s="213"/>
    </row>
    <row r="63" spans="1:8" s="9" customFormat="1">
      <c r="A63" s="17" t="s">
        <v>670</v>
      </c>
      <c r="B63" s="2"/>
      <c r="C63" s="213"/>
      <c r="D63" s="213"/>
      <c r="E63" s="213"/>
      <c r="F63" s="213"/>
      <c r="G63" s="213"/>
      <c r="H63" s="213"/>
    </row>
    <row r="64" spans="1:8" s="9" customFormat="1">
      <c r="A64" s="1318" t="s">
        <v>671</v>
      </c>
      <c r="B64" s="2"/>
      <c r="C64" s="213"/>
      <c r="D64" s="213"/>
      <c r="E64" s="213"/>
      <c r="F64" s="213"/>
      <c r="G64" s="213"/>
      <c r="H64" s="213"/>
    </row>
    <row r="65" spans="1:8" s="9" customFormat="1">
      <c r="A65" s="17" t="s">
        <v>81</v>
      </c>
      <c r="B65" s="2"/>
      <c r="C65" s="213"/>
      <c r="D65" s="213"/>
      <c r="E65" s="213"/>
      <c r="F65" s="213"/>
      <c r="G65" s="213"/>
      <c r="H65" s="213"/>
    </row>
    <row r="66" spans="1:8" s="9" customFormat="1" ht="27" customHeight="1">
      <c r="A66" s="17" t="s">
        <v>622</v>
      </c>
      <c r="B66" s="2"/>
      <c r="C66" s="213"/>
      <c r="D66" s="213"/>
      <c r="E66" s="213"/>
      <c r="F66" s="213"/>
      <c r="G66" s="213"/>
      <c r="H66" s="213"/>
    </row>
    <row r="67" spans="1:8" s="9" customFormat="1" ht="76.5" customHeight="1">
      <c r="A67" s="1329" t="s">
        <v>663</v>
      </c>
      <c r="B67" s="2"/>
      <c r="C67" s="213"/>
      <c r="D67" s="213"/>
      <c r="E67" s="213"/>
      <c r="F67" s="213"/>
      <c r="G67" s="213"/>
      <c r="H67" s="213"/>
    </row>
    <row r="68" spans="1:8" s="9" customFormat="1">
      <c r="A68" s="1318" t="s">
        <v>662</v>
      </c>
      <c r="B68" s="2"/>
      <c r="C68" s="213"/>
      <c r="D68" s="213"/>
      <c r="E68" s="213"/>
      <c r="F68" s="213"/>
      <c r="G68" s="213"/>
      <c r="H68" s="213"/>
    </row>
    <row r="69" spans="1:8" s="9" customFormat="1">
      <c r="A69" s="11" t="s">
        <v>661</v>
      </c>
      <c r="B69" s="2"/>
      <c r="C69" s="213"/>
      <c r="D69" s="213"/>
      <c r="E69" s="213"/>
      <c r="F69" s="213"/>
      <c r="G69" s="213"/>
      <c r="H69" s="213"/>
    </row>
    <row r="70" spans="1:8" s="7" customFormat="1" ht="31.5" customHeight="1">
      <c r="A70" s="11" t="s">
        <v>667</v>
      </c>
      <c r="B70" s="6"/>
      <c r="C70" s="214"/>
      <c r="D70" s="214"/>
      <c r="E70" s="214"/>
      <c r="F70" s="214"/>
      <c r="G70" s="214"/>
      <c r="H70" s="214"/>
    </row>
    <row r="71" spans="1:8">
      <c r="A71" s="17" t="s">
        <v>82</v>
      </c>
    </row>
    <row r="72" spans="1:8">
      <c r="A72" s="17" t="s">
        <v>589</v>
      </c>
    </row>
    <row r="73" spans="1:8" ht="73.5" customHeight="1">
      <c r="A73" s="1316" t="s">
        <v>672</v>
      </c>
    </row>
    <row r="74" spans="1:8" s="9" customFormat="1" ht="27" customHeight="1">
      <c r="A74" s="1318" t="s">
        <v>590</v>
      </c>
      <c r="B74" s="2"/>
      <c r="C74" s="213"/>
      <c r="D74" s="213"/>
      <c r="E74" s="213"/>
      <c r="F74" s="213"/>
      <c r="G74" s="213"/>
      <c r="H74" s="213"/>
    </row>
    <row r="75" spans="1:8" s="9" customFormat="1" ht="26.25" customHeight="1">
      <c r="A75" s="1318" t="s">
        <v>591</v>
      </c>
      <c r="B75" s="2"/>
      <c r="C75" s="213"/>
      <c r="D75" s="213"/>
      <c r="E75" s="213"/>
      <c r="F75" s="213"/>
      <c r="G75" s="213"/>
      <c r="H75" s="213"/>
    </row>
    <row r="76" spans="1:8" s="15" customFormat="1" ht="45" customHeight="1">
      <c r="A76" s="1328" t="s">
        <v>641</v>
      </c>
      <c r="B76" s="14"/>
      <c r="C76" s="215"/>
      <c r="D76" s="215"/>
      <c r="E76" s="215"/>
      <c r="F76" s="215"/>
      <c r="G76" s="215"/>
      <c r="H76" s="215"/>
    </row>
    <row r="77" spans="1:8" s="9" customFormat="1" ht="24.75" customHeight="1">
      <c r="A77" s="11" t="s">
        <v>592</v>
      </c>
      <c r="B77" s="2"/>
      <c r="C77" s="213"/>
      <c r="D77" s="213"/>
      <c r="E77" s="213"/>
      <c r="F77" s="213"/>
      <c r="G77" s="213"/>
      <c r="H77" s="213"/>
    </row>
    <row r="78" spans="1:8" s="9" customFormat="1" ht="29.25" customHeight="1">
      <c r="A78" s="11" t="s">
        <v>649</v>
      </c>
      <c r="B78" s="2"/>
      <c r="C78" s="213"/>
      <c r="D78" s="213"/>
      <c r="E78" s="213"/>
      <c r="F78" s="213"/>
      <c r="G78" s="213"/>
      <c r="H78" s="213"/>
    </row>
    <row r="79" spans="1:8" s="9" customFormat="1" ht="27" customHeight="1">
      <c r="A79" s="1334" t="s">
        <v>651</v>
      </c>
      <c r="B79" s="2"/>
      <c r="C79" s="213"/>
      <c r="D79" s="213"/>
      <c r="E79" s="213"/>
      <c r="F79" s="213"/>
      <c r="G79" s="213"/>
      <c r="H79" s="213"/>
    </row>
    <row r="80" spans="1:8">
      <c r="A80" s="3"/>
    </row>
    <row r="81" spans="1:1">
      <c r="A81" s="3"/>
    </row>
  </sheetData>
  <printOptions horizontalCentered="1"/>
  <pageMargins left="0.19685039370078741" right="0.19685039370078741" top="0.59055118110236227" bottom="0.19685039370078741" header="0.11811023622047245" footer="0.11811023622047245"/>
  <pageSetup paperSize="9" scale="93" orientation="portrait" r:id="rId1"/>
  <headerFooter>
    <oddHeader>&amp;C&amp;"TH SarabunPSK,Regular"&amp;16&amp;P/&amp;P</oddHeader>
  </headerFooter>
  <rowBreaks count="2" manualBreakCount="2">
    <brk id="25" man="1"/>
    <brk id="5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view="pageBreakPreview" zoomScale="60" zoomScaleNormal="100" workbookViewId="0">
      <selection activeCell="M41" sqref="M41"/>
    </sheetView>
  </sheetViews>
  <sheetFormatPr defaultColWidth="9.125" defaultRowHeight="20.25"/>
  <cols>
    <col min="1" max="1" width="7.125" style="25" customWidth="1"/>
    <col min="2" max="2" width="34.375" style="26" customWidth="1"/>
    <col min="3" max="3" width="10" style="27" customWidth="1"/>
    <col min="4" max="5" width="9.375" style="26" customWidth="1"/>
    <col min="6" max="6" width="9.5" style="26" customWidth="1"/>
    <col min="7" max="7" width="8.375" style="26" bestFit="1" customWidth="1"/>
    <col min="8" max="8" width="9.625" style="26" customWidth="1"/>
    <col min="9" max="9" width="7.625" style="28" customWidth="1"/>
    <col min="10" max="10" width="12.625" style="28" bestFit="1" customWidth="1"/>
    <col min="11" max="11" width="7.625" style="28" customWidth="1"/>
    <col min="12" max="12" width="9" style="28" bestFit="1" customWidth="1"/>
    <col min="13" max="13" width="9.25" style="28" customWidth="1"/>
    <col min="14" max="14" width="11.5" style="26" customWidth="1"/>
    <col min="15" max="15" width="12.25" style="29" customWidth="1"/>
    <col min="16" max="16" width="10.875" style="30" bestFit="1" customWidth="1"/>
    <col min="17" max="16384" width="9.125" style="30"/>
  </cols>
  <sheetData>
    <row r="1" spans="1:16" ht="24.75">
      <c r="A1" s="1636" t="s">
        <v>506</v>
      </c>
      <c r="B1" s="1642"/>
      <c r="C1" s="1642"/>
      <c r="D1" s="1642"/>
      <c r="E1" s="1642"/>
      <c r="F1" s="1642"/>
      <c r="G1" s="1642"/>
      <c r="H1" s="1642"/>
      <c r="I1" s="1642"/>
      <c r="J1" s="1642"/>
      <c r="K1" s="1642"/>
      <c r="L1" s="1642"/>
      <c r="M1" s="1642"/>
      <c r="N1" s="1642"/>
      <c r="O1" s="1642"/>
      <c r="P1" s="1642"/>
    </row>
    <row r="2" spans="1:16" s="31" customFormat="1" ht="24.75">
      <c r="A2" s="1662" t="s">
        <v>504</v>
      </c>
      <c r="B2" s="1662"/>
      <c r="C2" s="1662"/>
      <c r="D2" s="1662"/>
      <c r="E2" s="1662"/>
      <c r="F2" s="1662"/>
      <c r="G2" s="1662"/>
      <c r="H2" s="1662"/>
      <c r="I2" s="1662"/>
      <c r="J2" s="1662"/>
      <c r="K2" s="1662"/>
      <c r="L2" s="1662"/>
      <c r="M2" s="1662"/>
      <c r="N2" s="1662"/>
      <c r="O2" s="1662"/>
      <c r="P2" s="1662"/>
    </row>
    <row r="3" spans="1:16" s="32" customFormat="1" ht="15" customHeight="1">
      <c r="A3" s="1663"/>
      <c r="B3" s="1663"/>
      <c r="C3" s="1663"/>
      <c r="D3" s="1663"/>
      <c r="E3" s="1663"/>
      <c r="F3" s="1663"/>
      <c r="G3" s="1663"/>
      <c r="H3" s="1663"/>
      <c r="I3" s="1663"/>
      <c r="J3" s="1663"/>
      <c r="K3" s="1663"/>
      <c r="L3" s="1663"/>
      <c r="M3" s="1663"/>
      <c r="N3" s="1663"/>
      <c r="O3" s="1663"/>
      <c r="P3" s="1663"/>
    </row>
    <row r="4" spans="1:16" s="37" customFormat="1" ht="20.25" customHeight="1">
      <c r="A4" s="1664" t="s">
        <v>55</v>
      </c>
      <c r="B4" s="1022"/>
      <c r="C4" s="34" t="s">
        <v>101</v>
      </c>
      <c r="D4" s="34"/>
      <c r="E4" s="34"/>
      <c r="F4" s="34"/>
      <c r="G4" s="35"/>
      <c r="H4" s="36"/>
      <c r="I4" s="1666" t="s">
        <v>102</v>
      </c>
      <c r="J4" s="1667"/>
      <c r="K4" s="1667"/>
      <c r="L4" s="1667"/>
      <c r="M4" s="1668"/>
      <c r="N4" s="1623" t="s">
        <v>11</v>
      </c>
      <c r="O4" s="1720" t="s">
        <v>113</v>
      </c>
      <c r="P4" s="1651" t="s">
        <v>46</v>
      </c>
    </row>
    <row r="5" spans="1:16" s="37" customFormat="1" ht="26.25" customHeight="1">
      <c r="A5" s="1665"/>
      <c r="B5" s="1023" t="s">
        <v>64</v>
      </c>
      <c r="C5" s="1651" t="s">
        <v>0</v>
      </c>
      <c r="D5" s="1651" t="s">
        <v>62</v>
      </c>
      <c r="E5" s="1634" t="s">
        <v>59</v>
      </c>
      <c r="F5" s="1635"/>
      <c r="G5" s="1634" t="s">
        <v>60</v>
      </c>
      <c r="H5" s="1648"/>
      <c r="I5" s="1669"/>
      <c r="J5" s="1670"/>
      <c r="K5" s="1670"/>
      <c r="L5" s="1670"/>
      <c r="M5" s="1671"/>
      <c r="N5" s="1624"/>
      <c r="O5" s="1721"/>
      <c r="P5" s="1652"/>
    </row>
    <row r="6" spans="1:16" s="37" customFormat="1" ht="22.5" customHeight="1">
      <c r="A6" s="1652"/>
      <c r="B6" s="1023" t="s">
        <v>65</v>
      </c>
      <c r="C6" s="1652"/>
      <c r="D6" s="1652"/>
      <c r="E6" s="39" t="s">
        <v>3</v>
      </c>
      <c r="F6" s="39" t="s">
        <v>4</v>
      </c>
      <c r="G6" s="1023" t="s">
        <v>5</v>
      </c>
      <c r="H6" s="1025" t="s">
        <v>6</v>
      </c>
      <c r="I6" s="41" t="s">
        <v>13</v>
      </c>
      <c r="J6" s="35"/>
      <c r="K6" s="35"/>
      <c r="L6" s="35"/>
      <c r="M6" s="35"/>
      <c r="N6" s="1649" t="s">
        <v>14</v>
      </c>
      <c r="O6" s="1721"/>
      <c r="P6" s="1652"/>
    </row>
    <row r="7" spans="1:16" s="48" customFormat="1">
      <c r="A7" s="1653"/>
      <c r="B7" s="1024"/>
      <c r="C7" s="1653"/>
      <c r="D7" s="1653"/>
      <c r="E7" s="43" t="s">
        <v>7</v>
      </c>
      <c r="F7" s="43" t="s">
        <v>8</v>
      </c>
      <c r="G7" s="44" t="s">
        <v>9</v>
      </c>
      <c r="H7" s="45" t="s">
        <v>10</v>
      </c>
      <c r="I7" s="46" t="s">
        <v>16</v>
      </c>
      <c r="J7" s="47" t="s">
        <v>17</v>
      </c>
      <c r="K7" s="47" t="s">
        <v>18</v>
      </c>
      <c r="L7" s="47" t="s">
        <v>19</v>
      </c>
      <c r="M7" s="47" t="s">
        <v>20</v>
      </c>
      <c r="N7" s="1650"/>
      <c r="O7" s="1721"/>
      <c r="P7" s="1653"/>
    </row>
    <row r="8" spans="1:16" s="456" customFormat="1" ht="24" customHeight="1">
      <c r="A8" s="1085"/>
      <c r="B8" s="1722" t="s">
        <v>507</v>
      </c>
      <c r="C8" s="1722"/>
      <c r="D8" s="1722"/>
      <c r="E8" s="1722"/>
      <c r="F8" s="1722"/>
      <c r="G8" s="1722"/>
      <c r="H8" s="1723"/>
      <c r="I8" s="1086"/>
      <c r="J8" s="1094">
        <v>5450200</v>
      </c>
      <c r="K8" s="1087"/>
      <c r="L8" s="1087"/>
      <c r="M8" s="1087"/>
      <c r="N8" s="1103">
        <f>SUM(J8:M8)</f>
        <v>5450200</v>
      </c>
      <c r="O8" s="1105" t="s">
        <v>505</v>
      </c>
      <c r="P8" s="1088"/>
    </row>
    <row r="9" spans="1:16" s="456" customFormat="1">
      <c r="A9" s="1092"/>
      <c r="B9" s="1724" t="s">
        <v>508</v>
      </c>
      <c r="C9" s="1724"/>
      <c r="D9" s="1724"/>
      <c r="E9" s="1724"/>
      <c r="F9" s="1724"/>
      <c r="G9" s="1724"/>
      <c r="H9" s="1725"/>
      <c r="I9" s="1089"/>
      <c r="J9" s="1095">
        <v>13376500</v>
      </c>
      <c r="K9" s="1090"/>
      <c r="L9" s="1090"/>
      <c r="M9" s="1090"/>
      <c r="N9" s="1104">
        <f>SUM(J9:M9)</f>
        <v>13376500</v>
      </c>
      <c r="O9" s="1106" t="s">
        <v>505</v>
      </c>
      <c r="P9" s="1091"/>
    </row>
    <row r="10" spans="1:16" s="1101" customFormat="1" ht="46.5" customHeight="1" thickBot="1">
      <c r="A10" s="1096"/>
      <c r="B10" s="1726" t="s">
        <v>509</v>
      </c>
      <c r="C10" s="1727"/>
      <c r="D10" s="1727"/>
      <c r="E10" s="1727"/>
      <c r="F10" s="1727"/>
      <c r="G10" s="1727"/>
      <c r="H10" s="1728"/>
      <c r="I10" s="1097"/>
      <c r="J10" s="1098"/>
      <c r="K10" s="1098"/>
      <c r="L10" s="1098"/>
      <c r="M10" s="1098"/>
      <c r="N10" s="1099"/>
      <c r="O10" s="1107" t="s">
        <v>510</v>
      </c>
      <c r="P10" s="1100"/>
    </row>
    <row r="11" spans="1:16" s="1084" customFormat="1" ht="21" thickTop="1" thickBot="1">
      <c r="A11" s="1076"/>
      <c r="B11" s="1077" t="s">
        <v>74</v>
      </c>
      <c r="C11" s="1078"/>
      <c r="D11" s="1078"/>
      <c r="E11" s="1078"/>
      <c r="F11" s="1078"/>
      <c r="G11" s="1078"/>
      <c r="H11" s="1079"/>
      <c r="I11" s="1080"/>
      <c r="J11" s="1081"/>
      <c r="K11" s="1081"/>
      <c r="L11" s="1081"/>
      <c r="M11" s="1081"/>
      <c r="N11" s="1082"/>
      <c r="O11" s="1108"/>
      <c r="P11" s="1083"/>
    </row>
    <row r="12" spans="1:16" s="437" customFormat="1" ht="22.5" thickTop="1">
      <c r="A12" s="1093" t="s">
        <v>192</v>
      </c>
      <c r="B12" s="406" t="s">
        <v>193</v>
      </c>
      <c r="C12" s="407"/>
      <c r="D12" s="408"/>
      <c r="E12" s="408"/>
      <c r="F12" s="408"/>
      <c r="G12" s="408"/>
      <c r="H12" s="408"/>
      <c r="I12" s="466"/>
      <c r="J12" s="467">
        <f>SUM(J8)</f>
        <v>5450200</v>
      </c>
      <c r="K12" s="467"/>
      <c r="L12" s="467"/>
      <c r="M12" s="467"/>
      <c r="N12" s="468">
        <f>SUM(J12:M12)</f>
        <v>5450200</v>
      </c>
      <c r="O12" s="1109" t="s">
        <v>505</v>
      </c>
      <c r="P12" s="1176" t="s">
        <v>518</v>
      </c>
    </row>
    <row r="13" spans="1:16" s="31" customFormat="1" ht="21.75">
      <c r="A13" s="409"/>
      <c r="B13" s="409" t="s">
        <v>194</v>
      </c>
      <c r="C13" s="410"/>
      <c r="D13" s="411"/>
      <c r="E13" s="411"/>
      <c r="F13" s="411"/>
      <c r="G13" s="411"/>
      <c r="H13" s="411"/>
      <c r="I13" s="1063"/>
      <c r="J13" s="1064"/>
      <c r="K13" s="1064"/>
      <c r="L13" s="1064"/>
      <c r="M13" s="1064"/>
      <c r="N13" s="1065"/>
      <c r="O13" s="1102"/>
      <c r="P13" s="1177" t="s">
        <v>449</v>
      </c>
    </row>
    <row r="14" spans="1:16" s="31" customFormat="1" ht="85.5" customHeight="1">
      <c r="A14" s="1067"/>
      <c r="B14" s="1068" t="s">
        <v>514</v>
      </c>
      <c r="C14" s="1069" t="s">
        <v>195</v>
      </c>
      <c r="D14" s="1070">
        <v>90</v>
      </c>
      <c r="E14" s="1070">
        <v>0</v>
      </c>
      <c r="F14" s="1070">
        <v>45</v>
      </c>
      <c r="G14" s="1070">
        <v>0</v>
      </c>
      <c r="H14" s="1070">
        <v>90</v>
      </c>
      <c r="I14" s="1071"/>
      <c r="J14" s="1072"/>
      <c r="K14" s="1072"/>
      <c r="L14" s="1072"/>
      <c r="M14" s="1072"/>
      <c r="N14" s="1073"/>
      <c r="O14" s="1074"/>
      <c r="P14" s="1075"/>
    </row>
    <row r="15" spans="1:16" s="437" customFormat="1">
      <c r="A15" s="1110"/>
      <c r="B15" s="1111" t="s">
        <v>198</v>
      </c>
      <c r="C15" s="1112"/>
      <c r="D15" s="1113"/>
      <c r="E15" s="1113"/>
      <c r="F15" s="1113"/>
      <c r="G15" s="1113"/>
      <c r="H15" s="1114"/>
      <c r="I15" s="1115"/>
      <c r="J15" s="1116"/>
      <c r="K15" s="1116"/>
      <c r="L15" s="1116"/>
      <c r="M15" s="1116"/>
      <c r="N15" s="1117"/>
      <c r="O15" s="1118"/>
      <c r="P15" s="1119"/>
    </row>
    <row r="16" spans="1:16" s="437" customFormat="1" ht="81">
      <c r="A16" s="1120"/>
      <c r="B16" s="1121" t="s">
        <v>451</v>
      </c>
      <c r="C16" s="1153" t="s">
        <v>199</v>
      </c>
      <c r="D16" s="1154">
        <f>SUM(D20+D19+D18+D17)</f>
        <v>9269</v>
      </c>
      <c r="E16" s="1154">
        <f t="shared" ref="E16:H16" si="0">SUM(E20+E19+E18+E17)</f>
        <v>989</v>
      </c>
      <c r="F16" s="1154">
        <f t="shared" si="0"/>
        <v>4374</v>
      </c>
      <c r="G16" s="1154">
        <f t="shared" si="0"/>
        <v>3162</v>
      </c>
      <c r="H16" s="1154">
        <f t="shared" si="0"/>
        <v>744</v>
      </c>
      <c r="I16" s="1123"/>
      <c r="J16" s="1124"/>
      <c r="K16" s="1124"/>
      <c r="L16" s="1124"/>
      <c r="M16" s="1124"/>
      <c r="N16" s="1125"/>
      <c r="O16" s="1126"/>
      <c r="P16" s="1127"/>
    </row>
    <row r="17" spans="1:16" s="1163" customFormat="1">
      <c r="A17" s="1155"/>
      <c r="B17" s="1156" t="s">
        <v>200</v>
      </c>
      <c r="C17" s="1157" t="s">
        <v>201</v>
      </c>
      <c r="D17" s="688">
        <f>SUM(E17:H17)</f>
        <v>4930</v>
      </c>
      <c r="E17" s="688">
        <v>0</v>
      </c>
      <c r="F17" s="688">
        <v>3025</v>
      </c>
      <c r="G17" s="688">
        <v>1905</v>
      </c>
      <c r="H17" s="688">
        <v>0</v>
      </c>
      <c r="I17" s="1158"/>
      <c r="J17" s="1159"/>
      <c r="K17" s="1159"/>
      <c r="L17" s="1159"/>
      <c r="M17" s="1159"/>
      <c r="N17" s="1160"/>
      <c r="O17" s="1161"/>
      <c r="P17" s="1162"/>
    </row>
    <row r="18" spans="1:16" s="1163" customFormat="1" ht="40.5">
      <c r="A18" s="1155"/>
      <c r="B18" s="1156" t="s">
        <v>511</v>
      </c>
      <c r="C18" s="1157" t="s">
        <v>206</v>
      </c>
      <c r="D18" s="1164">
        <f>SUM(E18:H18)</f>
        <v>1575</v>
      </c>
      <c r="E18" s="1164">
        <v>486</v>
      </c>
      <c r="F18" s="1164">
        <v>587</v>
      </c>
      <c r="G18" s="1164">
        <v>378</v>
      </c>
      <c r="H18" s="1165">
        <v>124</v>
      </c>
      <c r="I18" s="1158"/>
      <c r="J18" s="1159"/>
      <c r="K18" s="1159"/>
      <c r="L18" s="1159"/>
      <c r="M18" s="1159"/>
      <c r="N18" s="1160"/>
      <c r="O18" s="1161"/>
      <c r="P18" s="1162"/>
    </row>
    <row r="19" spans="1:16" s="1136" customFormat="1" ht="23.25" customHeight="1">
      <c r="A19" s="1120"/>
      <c r="B19" s="1128" t="s">
        <v>207</v>
      </c>
      <c r="C19" s="1122" t="s">
        <v>208</v>
      </c>
      <c r="D19" s="1137">
        <f>SUM(E19:H19)</f>
        <v>2700</v>
      </c>
      <c r="E19" s="1137">
        <v>500</v>
      </c>
      <c r="F19" s="1137">
        <v>740</v>
      </c>
      <c r="G19" s="1137">
        <v>840</v>
      </c>
      <c r="H19" s="1138">
        <v>620</v>
      </c>
      <c r="I19" s="1131"/>
      <c r="J19" s="1132"/>
      <c r="K19" s="1132"/>
      <c r="L19" s="1132"/>
      <c r="M19" s="1132"/>
      <c r="N19" s="1133"/>
      <c r="O19" s="1134"/>
      <c r="P19" s="1135"/>
    </row>
    <row r="20" spans="1:16" s="1136" customFormat="1" ht="42" customHeight="1">
      <c r="A20" s="1146"/>
      <c r="B20" s="1139" t="s">
        <v>213</v>
      </c>
      <c r="C20" s="1140" t="s">
        <v>214</v>
      </c>
      <c r="D20" s="1147">
        <f>SUM(D21:D22)</f>
        <v>64</v>
      </c>
      <c r="E20" s="1147">
        <f t="shared" ref="E20:H20" si="1">SUM(E21:E22)</f>
        <v>3</v>
      </c>
      <c r="F20" s="1147">
        <f t="shared" si="1"/>
        <v>22</v>
      </c>
      <c r="G20" s="1147">
        <f t="shared" si="1"/>
        <v>39</v>
      </c>
      <c r="H20" s="1147">
        <f t="shared" si="1"/>
        <v>0</v>
      </c>
      <c r="I20" s="1141"/>
      <c r="J20" s="1142"/>
      <c r="K20" s="1142"/>
      <c r="L20" s="1142"/>
      <c r="M20" s="1142"/>
      <c r="N20" s="1143"/>
      <c r="O20" s="1144"/>
      <c r="P20" s="1145"/>
    </row>
    <row r="21" spans="1:16" s="1136" customFormat="1" ht="47.25" customHeight="1">
      <c r="A21" s="1146"/>
      <c r="B21" s="417" t="s">
        <v>512</v>
      </c>
      <c r="C21" s="1373" t="s">
        <v>214</v>
      </c>
      <c r="D21" s="1166">
        <f>SUM(E21:H21)</f>
        <v>9</v>
      </c>
      <c r="E21" s="1166">
        <v>3</v>
      </c>
      <c r="F21" s="1166">
        <v>0</v>
      </c>
      <c r="G21" s="1166">
        <v>6</v>
      </c>
      <c r="H21" s="1167">
        <v>0</v>
      </c>
      <c r="I21" s="1141"/>
      <c r="J21" s="1142"/>
      <c r="K21" s="1142"/>
      <c r="L21" s="1142"/>
      <c r="M21" s="1142"/>
      <c r="N21" s="1143"/>
      <c r="O21" s="1144"/>
      <c r="P21" s="1145"/>
    </row>
    <row r="22" spans="1:16" s="1136" customFormat="1" ht="40.5" customHeight="1">
      <c r="A22" s="1129"/>
      <c r="B22" s="1178" t="s">
        <v>513</v>
      </c>
      <c r="C22" s="1372" t="s">
        <v>214</v>
      </c>
      <c r="D22" s="1168">
        <f>SUM(E22:H22)</f>
        <v>55</v>
      </c>
      <c r="E22" s="1168">
        <v>0</v>
      </c>
      <c r="F22" s="1168">
        <v>22</v>
      </c>
      <c r="G22" s="1168">
        <v>33</v>
      </c>
      <c r="H22" s="1169">
        <v>0</v>
      </c>
      <c r="I22" s="1148"/>
      <c r="J22" s="1149"/>
      <c r="K22" s="1149"/>
      <c r="L22" s="1149"/>
      <c r="M22" s="1149"/>
      <c r="N22" s="1150"/>
      <c r="O22" s="1151"/>
      <c r="P22" s="1152"/>
    </row>
    <row r="23" spans="1:16" s="31" customFormat="1">
      <c r="A23" s="92"/>
      <c r="B23" s="93"/>
      <c r="C23" s="94"/>
      <c r="D23" s="94"/>
      <c r="E23" s="95"/>
      <c r="F23" s="96"/>
      <c r="G23" s="96"/>
      <c r="H23" s="96"/>
      <c r="I23" s="97"/>
      <c r="J23" s="98"/>
      <c r="K23" s="97"/>
      <c r="L23" s="97"/>
      <c r="M23" s="97"/>
      <c r="N23" s="99"/>
      <c r="O23" s="100"/>
    </row>
    <row r="24" spans="1:16" s="31" customFormat="1">
      <c r="A24" s="92"/>
      <c r="B24" s="220" t="s">
        <v>117</v>
      </c>
      <c r="C24" s="218"/>
      <c r="D24" s="218"/>
      <c r="E24" s="219"/>
      <c r="F24" s="96"/>
      <c r="G24" s="96"/>
      <c r="H24" s="96"/>
      <c r="I24" s="97"/>
      <c r="J24" s="98"/>
      <c r="K24" s="97"/>
      <c r="L24" s="97"/>
      <c r="M24" s="97"/>
      <c r="N24" s="99"/>
      <c r="O24" s="100"/>
    </row>
    <row r="25" spans="1:16" s="31" customFormat="1">
      <c r="A25" s="92"/>
      <c r="B25" s="93" t="s">
        <v>114</v>
      </c>
      <c r="C25" s="94"/>
      <c r="D25" s="94"/>
      <c r="E25" s="95"/>
      <c r="F25" s="96"/>
      <c r="G25" s="96"/>
      <c r="H25" s="96"/>
      <c r="I25" s="97"/>
      <c r="J25" s="98"/>
      <c r="K25" s="97"/>
      <c r="L25" s="97"/>
      <c r="M25" s="97"/>
      <c r="N25" s="99"/>
      <c r="O25" s="100"/>
    </row>
    <row r="26" spans="1:16" s="31" customFormat="1">
      <c r="A26" s="92"/>
      <c r="B26" s="93" t="s">
        <v>116</v>
      </c>
      <c r="C26" s="94"/>
      <c r="D26" s="94"/>
      <c r="E26" s="95"/>
      <c r="F26" s="96"/>
      <c r="G26" s="96"/>
      <c r="H26" s="96"/>
      <c r="I26" s="97"/>
      <c r="J26" s="98"/>
      <c r="K26" s="97"/>
      <c r="L26" s="97"/>
      <c r="M26" s="97"/>
      <c r="N26" s="99"/>
      <c r="O26" s="100"/>
    </row>
    <row r="27" spans="1:16" s="31" customFormat="1">
      <c r="A27" s="92"/>
      <c r="B27" s="93" t="s">
        <v>115</v>
      </c>
      <c r="C27" s="94"/>
      <c r="D27" s="94"/>
      <c r="E27" s="95"/>
      <c r="F27" s="96"/>
      <c r="G27" s="96"/>
      <c r="H27" s="96"/>
      <c r="I27" s="97"/>
      <c r="J27" s="98"/>
      <c r="K27" s="97"/>
      <c r="L27" s="97"/>
      <c r="M27" s="97"/>
      <c r="N27" s="99"/>
      <c r="O27" s="100"/>
    </row>
    <row r="28" spans="1:16" s="31" customFormat="1">
      <c r="A28" s="92"/>
      <c r="B28" s="93"/>
      <c r="C28" s="94"/>
      <c r="D28" s="94"/>
      <c r="E28" s="95"/>
      <c r="F28" s="96"/>
      <c r="G28" s="96"/>
      <c r="H28" s="96"/>
      <c r="I28" s="97"/>
      <c r="J28" s="98"/>
      <c r="K28" s="97"/>
      <c r="L28" s="97"/>
      <c r="M28" s="97"/>
      <c r="N28" s="99"/>
      <c r="O28" s="100"/>
    </row>
    <row r="29" spans="1:16" s="31" customFormat="1">
      <c r="A29" s="92"/>
      <c r="B29" s="93"/>
      <c r="C29" s="94"/>
      <c r="D29" s="94"/>
      <c r="E29" s="95"/>
      <c r="F29" s="96"/>
      <c r="G29" s="96"/>
      <c r="H29" s="96"/>
      <c r="I29" s="97"/>
      <c r="J29" s="98"/>
      <c r="K29" s="97"/>
      <c r="L29" s="97"/>
      <c r="M29" s="97"/>
      <c r="N29" s="99"/>
      <c r="O29" s="100"/>
    </row>
    <row r="30" spans="1:16" s="31" customFormat="1">
      <c r="A30" s="92"/>
      <c r="B30" s="93"/>
      <c r="C30" s="94"/>
      <c r="D30" s="94"/>
      <c r="E30" s="95"/>
      <c r="F30" s="96"/>
      <c r="G30" s="96"/>
      <c r="H30" s="96"/>
      <c r="I30" s="97"/>
      <c r="J30" s="98"/>
      <c r="K30" s="97"/>
      <c r="L30" s="97"/>
      <c r="M30" s="97"/>
      <c r="N30" s="99"/>
      <c r="O30" s="100"/>
    </row>
    <row r="31" spans="1:16" s="31" customFormat="1" ht="24.75">
      <c r="A31" s="154" t="s">
        <v>106</v>
      </c>
      <c r="B31" s="123"/>
      <c r="C31" s="124"/>
      <c r="D31" s="124"/>
      <c r="E31" s="125"/>
      <c r="F31" s="123"/>
      <c r="G31" s="123"/>
      <c r="H31" s="123"/>
    </row>
    <row r="32" spans="1:16" s="31" customFormat="1">
      <c r="A32" s="126"/>
      <c r="B32" s="1022"/>
      <c r="C32" s="1651" t="s">
        <v>0</v>
      </c>
      <c r="D32" s="1664" t="s">
        <v>99</v>
      </c>
      <c r="E32" s="1655" t="s">
        <v>100</v>
      </c>
      <c r="F32" s="89" t="s">
        <v>2</v>
      </c>
      <c r="G32" s="89"/>
      <c r="H32" s="89"/>
    </row>
    <row r="33" spans="1:16" s="31" customFormat="1">
      <c r="A33" s="127" t="s">
        <v>12</v>
      </c>
      <c r="B33" s="1026" t="s">
        <v>69</v>
      </c>
      <c r="C33" s="1652"/>
      <c r="D33" s="1652"/>
      <c r="E33" s="1656"/>
      <c r="F33" s="1658">
        <v>2561</v>
      </c>
      <c r="G33" s="1658">
        <v>2562</v>
      </c>
      <c r="H33" s="1658">
        <v>2563</v>
      </c>
      <c r="I33" s="97"/>
      <c r="J33" s="98"/>
      <c r="K33" s="97"/>
      <c r="L33" s="97"/>
      <c r="M33" s="97"/>
      <c r="N33" s="99"/>
      <c r="O33" s="100"/>
    </row>
    <row r="34" spans="1:16" s="31" customFormat="1">
      <c r="A34" s="44" t="s">
        <v>15</v>
      </c>
      <c r="B34" s="1024" t="s">
        <v>70</v>
      </c>
      <c r="C34" s="1653"/>
      <c r="D34" s="1653"/>
      <c r="E34" s="1657"/>
      <c r="F34" s="1659"/>
      <c r="G34" s="1659"/>
      <c r="H34" s="1659"/>
      <c r="I34" s="97"/>
      <c r="J34" s="98"/>
      <c r="K34" s="97"/>
      <c r="L34" s="97"/>
      <c r="M34" s="97"/>
      <c r="N34" s="99"/>
      <c r="O34" s="100"/>
    </row>
    <row r="35" spans="1:16" s="31" customFormat="1">
      <c r="A35" s="128"/>
      <c r="B35" s="129" t="s">
        <v>71</v>
      </c>
      <c r="C35" s="130"/>
      <c r="D35" s="130"/>
      <c r="E35" s="131"/>
      <c r="F35" s="131"/>
      <c r="G35" s="131"/>
      <c r="H35" s="131"/>
    </row>
    <row r="36" spans="1:16" s="31" customFormat="1">
      <c r="A36" s="1093" t="s">
        <v>192</v>
      </c>
      <c r="B36" s="406" t="s">
        <v>193</v>
      </c>
      <c r="C36" s="407"/>
      <c r="D36" s="59"/>
      <c r="E36" s="133"/>
      <c r="F36" s="61"/>
      <c r="G36" s="61"/>
      <c r="H36" s="61"/>
    </row>
    <row r="37" spans="1:16" s="62" customFormat="1">
      <c r="A37" s="409"/>
      <c r="B37" s="409" t="s">
        <v>194</v>
      </c>
      <c r="C37" s="410"/>
      <c r="D37" s="59"/>
      <c r="E37" s="133"/>
      <c r="F37" s="61"/>
      <c r="G37" s="61"/>
      <c r="H37" s="61"/>
    </row>
    <row r="38" spans="1:16" s="885" customFormat="1" ht="81.75" thickBot="1">
      <c r="A38" s="1067"/>
      <c r="B38" s="1068" t="s">
        <v>515</v>
      </c>
      <c r="C38" s="1069" t="s">
        <v>195</v>
      </c>
      <c r="D38" s="1170">
        <v>44.39</v>
      </c>
      <c r="E38" s="661">
        <v>90</v>
      </c>
      <c r="F38" s="661">
        <v>90</v>
      </c>
      <c r="G38" s="661">
        <v>90</v>
      </c>
      <c r="H38" s="661">
        <v>90</v>
      </c>
    </row>
    <row r="39" spans="1:16" s="31" customFormat="1" ht="21.75" thickTop="1" thickBot="1">
      <c r="A39" s="64"/>
      <c r="B39" s="134" t="s">
        <v>14</v>
      </c>
      <c r="C39" s="135"/>
      <c r="D39" s="135"/>
      <c r="E39" s="1175">
        <f>SUM(E41)</f>
        <v>5450200</v>
      </c>
      <c r="F39" s="1175">
        <f t="shared" ref="F39:H39" si="2">SUM(F41)</f>
        <v>5438700</v>
      </c>
      <c r="G39" s="1175">
        <f t="shared" si="2"/>
        <v>5438700</v>
      </c>
      <c r="H39" s="1175">
        <f t="shared" si="2"/>
        <v>5438700</v>
      </c>
    </row>
    <row r="40" spans="1:16" s="31" customFormat="1" ht="21" thickTop="1">
      <c r="A40" s="57"/>
      <c r="B40" s="137" t="s">
        <v>47</v>
      </c>
      <c r="C40" s="58"/>
      <c r="D40" s="58"/>
      <c r="E40" s="138"/>
      <c r="F40" s="65"/>
      <c r="G40" s="65"/>
      <c r="H40" s="65"/>
    </row>
    <row r="41" spans="1:16" s="763" customFormat="1">
      <c r="A41" s="1171"/>
      <c r="B41" s="1172" t="s">
        <v>517</v>
      </c>
      <c r="C41" s="1130"/>
      <c r="D41" s="1130"/>
      <c r="E41" s="1174">
        <v>5450200</v>
      </c>
      <c r="F41" s="1173">
        <v>5438700</v>
      </c>
      <c r="G41" s="1173">
        <v>5438700</v>
      </c>
      <c r="H41" s="1173">
        <v>5438700</v>
      </c>
    </row>
    <row r="42" spans="1:16" s="31" customFormat="1">
      <c r="A42" s="64"/>
      <c r="B42" s="66" t="s">
        <v>49</v>
      </c>
      <c r="C42" s="59"/>
      <c r="D42" s="59"/>
      <c r="E42" s="69"/>
      <c r="F42" s="71"/>
      <c r="G42" s="71"/>
      <c r="H42" s="71"/>
    </row>
    <row r="43" spans="1:16" s="79" customFormat="1">
      <c r="A43" s="72"/>
      <c r="B43" s="66" t="s">
        <v>50</v>
      </c>
      <c r="C43" s="73"/>
      <c r="D43" s="73"/>
      <c r="E43" s="140"/>
      <c r="F43" s="61"/>
      <c r="G43" s="61"/>
      <c r="H43" s="61"/>
    </row>
    <row r="44" spans="1:16" s="79" customFormat="1">
      <c r="A44" s="90"/>
      <c r="B44" s="91" t="s">
        <v>51</v>
      </c>
      <c r="C44" s="141"/>
      <c r="D44" s="141"/>
      <c r="E44" s="1066"/>
      <c r="F44" s="142"/>
      <c r="G44" s="143"/>
      <c r="H44" s="143"/>
    </row>
    <row r="45" spans="1:16" s="79" customFormat="1">
      <c r="A45" s="92"/>
      <c r="B45" s="93"/>
      <c r="C45" s="1050"/>
      <c r="D45" s="1050"/>
      <c r="E45" s="1051"/>
      <c r="F45" s="1052"/>
      <c r="G45" s="1053"/>
      <c r="H45" s="1053"/>
    </row>
    <row r="46" spans="1:16" s="101" customFormat="1" ht="31.5">
      <c r="A46" s="1718" t="s">
        <v>61</v>
      </c>
      <c r="B46" s="1718"/>
      <c r="C46" s="1718"/>
      <c r="D46" s="1718"/>
      <c r="E46" s="1718"/>
      <c r="F46" s="1718"/>
      <c r="G46" s="1718"/>
      <c r="H46" s="1718"/>
      <c r="I46" s="1718"/>
      <c r="J46" s="1718"/>
      <c r="K46" s="1718"/>
      <c r="L46" s="1718"/>
      <c r="M46" s="1718"/>
      <c r="N46" s="1718"/>
      <c r="O46" s="1718"/>
      <c r="P46" s="1718"/>
    </row>
    <row r="47" spans="1:16" s="104" customFormat="1">
      <c r="A47" s="102" t="s">
        <v>98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6" s="104" customFormat="1">
      <c r="A48" s="105" t="s">
        <v>108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</row>
    <row r="49" spans="1:16" s="104" customFormat="1">
      <c r="A49" s="107" t="s">
        <v>107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</row>
    <row r="50" spans="1:16" s="104" customFormat="1">
      <c r="A50" s="108" t="s">
        <v>91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</row>
    <row r="51" spans="1:16" s="104" customFormat="1">
      <c r="A51" s="108" t="s">
        <v>109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2" spans="1:16" s="115" customFormat="1">
      <c r="A52" s="109"/>
      <c r="B52" s="110" t="s">
        <v>421</v>
      </c>
      <c r="C52" s="111"/>
      <c r="D52" s="112"/>
      <c r="E52" s="112"/>
      <c r="F52" s="112"/>
      <c r="G52" s="112"/>
      <c r="H52" s="112"/>
      <c r="I52" s="113"/>
      <c r="J52" s="113"/>
      <c r="K52" s="113"/>
      <c r="L52" s="113"/>
      <c r="M52" s="113"/>
      <c r="N52" s="112"/>
      <c r="O52" s="114"/>
    </row>
    <row r="53" spans="1:16" s="115" customFormat="1">
      <c r="A53" s="109"/>
      <c r="B53" s="110" t="s">
        <v>422</v>
      </c>
      <c r="C53" s="111"/>
      <c r="D53" s="112"/>
      <c r="E53" s="112"/>
      <c r="F53" s="112"/>
      <c r="G53" s="112"/>
      <c r="H53" s="112"/>
      <c r="I53" s="113"/>
      <c r="J53" s="113"/>
      <c r="K53" s="113"/>
      <c r="L53" s="113"/>
      <c r="M53" s="113"/>
      <c r="N53" s="112"/>
      <c r="O53" s="114"/>
    </row>
    <row r="54" spans="1:16" s="115" customFormat="1">
      <c r="A54" s="109"/>
      <c r="B54" s="110" t="s">
        <v>66</v>
      </c>
      <c r="C54" s="111"/>
      <c r="D54" s="112"/>
      <c r="E54" s="112"/>
      <c r="F54" s="112"/>
      <c r="G54" s="112"/>
      <c r="H54" s="112"/>
      <c r="I54" s="113"/>
      <c r="J54" s="113"/>
      <c r="K54" s="113"/>
      <c r="L54" s="113"/>
      <c r="M54" s="113"/>
      <c r="N54" s="112"/>
      <c r="O54" s="114"/>
    </row>
    <row r="55" spans="1:16" s="101" customFormat="1" ht="31.5">
      <c r="A55" s="1718" t="s">
        <v>73</v>
      </c>
      <c r="B55" s="1718"/>
      <c r="C55" s="1718"/>
      <c r="D55" s="1718"/>
      <c r="E55" s="1718"/>
      <c r="F55" s="1718"/>
      <c r="G55" s="1718"/>
      <c r="H55" s="1718"/>
      <c r="I55" s="1718"/>
      <c r="J55" s="1718"/>
      <c r="K55" s="1718"/>
      <c r="L55" s="1718"/>
      <c r="M55" s="1718"/>
      <c r="N55" s="1718"/>
      <c r="O55" s="1718"/>
      <c r="P55" s="1718"/>
    </row>
    <row r="56" spans="1:16" s="115" customFormat="1">
      <c r="A56" s="109"/>
      <c r="B56" s="110" t="s">
        <v>92</v>
      </c>
      <c r="C56" s="111"/>
      <c r="D56" s="112"/>
      <c r="E56" s="112"/>
      <c r="F56" s="112"/>
      <c r="G56" s="112"/>
      <c r="H56" s="112"/>
      <c r="I56" s="113"/>
      <c r="J56" s="113"/>
      <c r="K56" s="113"/>
      <c r="L56" s="113"/>
      <c r="M56" s="113"/>
      <c r="N56" s="112"/>
      <c r="O56" s="114"/>
    </row>
    <row r="57" spans="1:16" s="115" customFormat="1">
      <c r="A57" s="109"/>
      <c r="B57" s="110" t="s">
        <v>423</v>
      </c>
      <c r="C57" s="111"/>
      <c r="D57" s="112"/>
      <c r="E57" s="112"/>
      <c r="F57" s="112"/>
      <c r="G57" s="112"/>
      <c r="H57" s="112"/>
      <c r="I57" s="113"/>
      <c r="J57" s="113"/>
      <c r="K57" s="113"/>
      <c r="L57" s="113"/>
      <c r="M57" s="113"/>
      <c r="N57" s="112"/>
      <c r="O57" s="114"/>
    </row>
    <row r="58" spans="1:16" s="115" customFormat="1">
      <c r="A58" s="116" t="s">
        <v>67</v>
      </c>
      <c r="C58" s="111"/>
      <c r="D58" s="112"/>
      <c r="E58" s="112"/>
      <c r="F58" s="112"/>
      <c r="G58" s="112"/>
      <c r="H58" s="112"/>
      <c r="I58" s="113"/>
      <c r="J58" s="113"/>
      <c r="K58" s="113"/>
      <c r="L58" s="113"/>
      <c r="M58" s="113"/>
      <c r="N58" s="112"/>
      <c r="O58" s="114"/>
    </row>
    <row r="59" spans="1:16" s="115" customFormat="1">
      <c r="A59" s="109"/>
      <c r="B59" s="112" t="s">
        <v>424</v>
      </c>
      <c r="C59" s="111"/>
      <c r="D59" s="112"/>
      <c r="E59" s="112"/>
      <c r="F59" s="112"/>
      <c r="G59" s="112"/>
      <c r="H59" s="112"/>
      <c r="I59" s="113"/>
      <c r="J59" s="113"/>
      <c r="K59" s="113"/>
      <c r="L59" s="113"/>
      <c r="M59" s="113"/>
      <c r="N59" s="112"/>
      <c r="O59" s="114"/>
    </row>
    <row r="60" spans="1:16" s="115" customFormat="1">
      <c r="A60" s="117" t="s">
        <v>93</v>
      </c>
      <c r="B60" s="112"/>
      <c r="C60" s="111"/>
      <c r="D60" s="112"/>
      <c r="E60" s="112"/>
      <c r="F60" s="112"/>
      <c r="G60" s="112"/>
      <c r="H60" s="112"/>
      <c r="I60" s="113"/>
      <c r="J60" s="113"/>
      <c r="K60" s="113"/>
      <c r="L60" s="113"/>
      <c r="M60" s="113"/>
      <c r="N60" s="112"/>
      <c r="O60" s="114"/>
    </row>
    <row r="61" spans="1:16" s="115" customFormat="1">
      <c r="A61" s="118" t="s">
        <v>425</v>
      </c>
      <c r="B61" s="112"/>
      <c r="C61" s="111"/>
      <c r="D61" s="112"/>
      <c r="E61" s="112"/>
      <c r="F61" s="112"/>
      <c r="G61" s="112"/>
      <c r="H61" s="112"/>
      <c r="I61" s="113"/>
      <c r="J61" s="113"/>
      <c r="K61" s="113"/>
      <c r="L61" s="113"/>
      <c r="M61" s="113"/>
      <c r="N61" s="112"/>
      <c r="O61" s="114"/>
    </row>
    <row r="62" spans="1:16" s="115" customFormat="1">
      <c r="A62" s="118" t="s">
        <v>56</v>
      </c>
      <c r="B62" s="112"/>
      <c r="C62" s="111"/>
      <c r="D62" s="112"/>
      <c r="E62" s="112"/>
      <c r="F62" s="112"/>
      <c r="G62" s="112"/>
      <c r="H62" s="112"/>
      <c r="I62" s="113"/>
      <c r="J62" s="113"/>
      <c r="K62" s="113"/>
      <c r="L62" s="113"/>
      <c r="M62" s="113"/>
      <c r="N62" s="112"/>
      <c r="O62" s="114"/>
    </row>
    <row r="63" spans="1:16" s="115" customFormat="1">
      <c r="A63" s="118" t="s">
        <v>57</v>
      </c>
      <c r="B63" s="112"/>
      <c r="C63" s="111"/>
      <c r="D63" s="112"/>
      <c r="E63" s="112"/>
      <c r="F63" s="112"/>
      <c r="G63" s="112"/>
      <c r="H63" s="112"/>
      <c r="I63" s="113"/>
      <c r="J63" s="113"/>
      <c r="K63" s="113"/>
      <c r="L63" s="113"/>
      <c r="M63" s="113"/>
      <c r="N63" s="112"/>
      <c r="O63" s="114"/>
    </row>
    <row r="64" spans="1:16" s="115" customFormat="1">
      <c r="A64" s="119" t="s">
        <v>110</v>
      </c>
      <c r="C64" s="111"/>
      <c r="D64" s="112"/>
      <c r="E64" s="112"/>
      <c r="F64" s="112"/>
      <c r="G64" s="112"/>
      <c r="H64" s="112"/>
      <c r="I64" s="113"/>
      <c r="J64" s="113"/>
      <c r="K64" s="113"/>
      <c r="L64" s="113"/>
      <c r="M64" s="113"/>
      <c r="N64" s="112"/>
      <c r="O64" s="114"/>
    </row>
    <row r="65" spans="1:16" s="115" customFormat="1">
      <c r="A65" s="119" t="s">
        <v>94</v>
      </c>
      <c r="C65" s="111"/>
      <c r="D65" s="112"/>
      <c r="E65" s="112"/>
      <c r="F65" s="112"/>
      <c r="G65" s="112"/>
      <c r="H65" s="112"/>
      <c r="I65" s="113"/>
      <c r="J65" s="113"/>
      <c r="K65" s="113"/>
      <c r="L65" s="113"/>
      <c r="M65" s="113"/>
      <c r="N65" s="112"/>
      <c r="O65" s="114"/>
    </row>
    <row r="66" spans="1:16">
      <c r="A66" s="108" t="s">
        <v>111</v>
      </c>
    </row>
    <row r="67" spans="1:16">
      <c r="A67" s="119" t="s">
        <v>426</v>
      </c>
      <c r="B67" s="30"/>
    </row>
    <row r="68" spans="1:16">
      <c r="A68" s="119" t="s">
        <v>95</v>
      </c>
      <c r="B68" s="30"/>
    </row>
    <row r="69" spans="1:16" s="115" customFormat="1">
      <c r="A69" s="119" t="s">
        <v>96</v>
      </c>
      <c r="C69" s="111"/>
      <c r="D69" s="112"/>
      <c r="E69" s="112"/>
      <c r="F69" s="112"/>
      <c r="G69" s="112"/>
      <c r="H69" s="112"/>
      <c r="I69" s="113"/>
      <c r="J69" s="113"/>
      <c r="K69" s="113"/>
      <c r="L69" s="113"/>
      <c r="M69" s="113"/>
      <c r="N69" s="112"/>
      <c r="O69" s="114"/>
    </row>
    <row r="70" spans="1:16" s="115" customFormat="1">
      <c r="A70" s="119" t="s">
        <v>97</v>
      </c>
      <c r="C70" s="111"/>
      <c r="D70" s="112"/>
      <c r="E70" s="112"/>
      <c r="F70" s="112"/>
      <c r="G70" s="112"/>
      <c r="H70" s="112"/>
      <c r="I70" s="113"/>
      <c r="J70" s="113"/>
      <c r="K70" s="113"/>
      <c r="L70" s="113"/>
      <c r="M70" s="113"/>
      <c r="N70" s="112"/>
      <c r="O70" s="114"/>
    </row>
    <row r="72" spans="1:16" s="122" customFormat="1" ht="23.25">
      <c r="A72" s="120" t="s">
        <v>112</v>
      </c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0"/>
    </row>
  </sheetData>
  <mergeCells count="24">
    <mergeCell ref="H33:H34"/>
    <mergeCell ref="A46:P46"/>
    <mergeCell ref="A55:P55"/>
    <mergeCell ref="A1:P1"/>
    <mergeCell ref="B8:H8"/>
    <mergeCell ref="B9:H9"/>
    <mergeCell ref="B10:H10"/>
    <mergeCell ref="G5:H5"/>
    <mergeCell ref="N6:N7"/>
    <mergeCell ref="C32:C34"/>
    <mergeCell ref="D32:D34"/>
    <mergeCell ref="E32:E34"/>
    <mergeCell ref="F33:F34"/>
    <mergeCell ref="G33:G34"/>
    <mergeCell ref="A2:P2"/>
    <mergeCell ref="A3:P3"/>
    <mergeCell ref="A4:A7"/>
    <mergeCell ref="I4:M5"/>
    <mergeCell ref="N4:N5"/>
    <mergeCell ref="O4:O7"/>
    <mergeCell ref="P4:P7"/>
    <mergeCell ref="C5:C7"/>
    <mergeCell ref="D5:D7"/>
    <mergeCell ref="E5:F5"/>
  </mergeCells>
  <pageMargins left="0.7" right="0.7" top="0.75" bottom="0.75" header="0.3" footer="0.3"/>
  <pageSetup paperSize="9" scale="69" orientation="landscape" r:id="rId1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showGridLines="0" view="pageBreakPreview" zoomScaleNormal="100" zoomScaleSheetLayoutView="100" workbookViewId="0">
      <selection activeCell="A9" sqref="A9"/>
    </sheetView>
  </sheetViews>
  <sheetFormatPr defaultColWidth="9.125" defaultRowHeight="22.5"/>
  <cols>
    <col min="1" max="1" width="114.875" style="18" customWidth="1"/>
    <col min="2" max="2" width="27.375" style="2" customWidth="1"/>
    <col min="3" max="8" width="6.25" style="3" customWidth="1"/>
    <col min="9" max="10" width="9.125" style="3" customWidth="1"/>
    <col min="11" max="16384" width="9.125" style="3"/>
  </cols>
  <sheetData>
    <row r="1" spans="1:8">
      <c r="A1" s="1"/>
      <c r="C1" s="211"/>
      <c r="D1" s="211"/>
      <c r="E1" s="211"/>
      <c r="F1" s="211"/>
      <c r="G1" s="211"/>
      <c r="H1" s="211"/>
    </row>
    <row r="2" spans="1:8">
      <c r="A2" s="4"/>
      <c r="C2" s="211"/>
      <c r="D2" s="211"/>
      <c r="E2" s="211"/>
      <c r="F2" s="211"/>
      <c r="G2" s="211"/>
      <c r="H2" s="211"/>
    </row>
    <row r="3" spans="1:8">
      <c r="A3" s="4"/>
      <c r="C3" s="211"/>
      <c r="D3" s="211"/>
      <c r="E3" s="211"/>
      <c r="F3" s="211"/>
      <c r="G3" s="211"/>
      <c r="H3" s="211"/>
    </row>
    <row r="4" spans="1:8">
      <c r="A4" s="4"/>
      <c r="C4" s="211"/>
      <c r="D4" s="211"/>
      <c r="E4" s="211"/>
      <c r="F4" s="211"/>
      <c r="G4" s="211"/>
      <c r="H4" s="211"/>
    </row>
    <row r="5" spans="1:8">
      <c r="A5" s="4"/>
      <c r="C5" s="211"/>
      <c r="D5" s="211"/>
      <c r="E5" s="211"/>
      <c r="F5" s="211"/>
      <c r="G5" s="211"/>
      <c r="H5" s="211"/>
    </row>
    <row r="6" spans="1:8">
      <c r="A6" s="1343"/>
      <c r="C6" s="211"/>
      <c r="D6" s="211"/>
      <c r="E6" s="211"/>
      <c r="F6" s="211"/>
      <c r="G6" s="211"/>
      <c r="H6" s="211"/>
    </row>
    <row r="7" spans="1:8">
      <c r="A7" s="1343"/>
      <c r="C7" s="211"/>
      <c r="D7" s="211"/>
      <c r="E7" s="211"/>
      <c r="F7" s="211"/>
      <c r="G7" s="211"/>
      <c r="H7" s="211"/>
    </row>
    <row r="8" spans="1:8" s="7" customFormat="1" ht="23.25" customHeight="1">
      <c r="A8" s="19" t="s">
        <v>85</v>
      </c>
      <c r="B8" s="6"/>
      <c r="C8" s="212"/>
      <c r="D8" s="212"/>
      <c r="E8" s="212"/>
      <c r="F8" s="212"/>
      <c r="G8" s="212"/>
      <c r="H8" s="212"/>
    </row>
    <row r="9" spans="1:8" s="7" customFormat="1" ht="61.5" customHeight="1">
      <c r="A9" s="1344" t="s">
        <v>84</v>
      </c>
      <c r="B9" s="6"/>
      <c r="C9" s="212"/>
      <c r="D9" s="212"/>
      <c r="E9" s="212"/>
      <c r="F9" s="212"/>
      <c r="G9" s="212"/>
      <c r="H9" s="212"/>
    </row>
    <row r="10" spans="1:8" s="9" customFormat="1">
      <c r="A10" s="1342" t="s">
        <v>83</v>
      </c>
      <c r="B10" s="2"/>
      <c r="C10" s="213"/>
      <c r="D10" s="213"/>
      <c r="E10" s="213"/>
      <c r="F10" s="213"/>
      <c r="G10" s="213"/>
      <c r="H10" s="213"/>
    </row>
    <row r="11" spans="1:8" s="9" customFormat="1">
      <c r="A11" s="20" t="s">
        <v>86</v>
      </c>
      <c r="B11" s="2"/>
      <c r="C11" s="213"/>
      <c r="D11" s="213"/>
      <c r="E11" s="213"/>
      <c r="F11" s="213"/>
      <c r="G11" s="213"/>
      <c r="H11" s="213"/>
    </row>
    <row r="12" spans="1:8" s="9" customFormat="1" ht="20.25" customHeight="1">
      <c r="A12" s="10" t="s">
        <v>584</v>
      </c>
      <c r="B12" s="2"/>
      <c r="C12" s="213"/>
      <c r="D12" s="213"/>
      <c r="E12" s="213"/>
      <c r="F12" s="213"/>
      <c r="G12" s="213"/>
      <c r="H12" s="213"/>
    </row>
    <row r="13" spans="1:8" s="9" customFormat="1" ht="43.5" customHeight="1">
      <c r="A13" s="1321" t="s">
        <v>586</v>
      </c>
      <c r="B13" s="2"/>
      <c r="C13" s="213"/>
      <c r="D13" s="213"/>
      <c r="E13" s="213"/>
      <c r="F13" s="213"/>
      <c r="G13" s="213"/>
      <c r="H13" s="213"/>
    </row>
    <row r="14" spans="1:8" s="9" customFormat="1" ht="41.25" customHeight="1">
      <c r="A14" s="1321" t="s">
        <v>587</v>
      </c>
      <c r="B14" s="2"/>
      <c r="C14" s="213"/>
      <c r="D14" s="213"/>
      <c r="E14" s="213"/>
      <c r="F14" s="213"/>
      <c r="G14" s="213"/>
      <c r="H14" s="213"/>
    </row>
    <row r="15" spans="1:8" s="9" customFormat="1" ht="24.75" customHeight="1">
      <c r="A15" s="10" t="s">
        <v>588</v>
      </c>
      <c r="B15" s="2"/>
      <c r="C15" s="213"/>
      <c r="D15" s="213"/>
      <c r="E15" s="213"/>
      <c r="F15" s="213"/>
      <c r="G15" s="213"/>
      <c r="H15" s="213"/>
    </row>
    <row r="16" spans="1:8" s="9" customFormat="1" ht="22.5" customHeight="1">
      <c r="A16" s="11" t="s">
        <v>585</v>
      </c>
      <c r="B16" s="2"/>
      <c r="C16" s="213"/>
      <c r="D16" s="213"/>
      <c r="E16" s="213"/>
      <c r="F16" s="213"/>
      <c r="G16" s="213"/>
      <c r="H16" s="213"/>
    </row>
    <row r="17" spans="1:8" s="9" customFormat="1" ht="22.5" customHeight="1">
      <c r="A17" s="11" t="s">
        <v>594</v>
      </c>
      <c r="B17" s="2"/>
      <c r="C17" s="213"/>
      <c r="D17" s="213"/>
      <c r="E17" s="213"/>
      <c r="F17" s="213"/>
      <c r="G17" s="213"/>
      <c r="H17" s="213"/>
    </row>
    <row r="18" spans="1:8" s="9" customFormat="1" ht="27.75" customHeight="1">
      <c r="A18" s="11" t="s">
        <v>595</v>
      </c>
      <c r="B18" s="2"/>
      <c r="C18" s="213"/>
      <c r="D18" s="213"/>
      <c r="E18" s="213"/>
      <c r="F18" s="213"/>
      <c r="G18" s="213"/>
      <c r="H18" s="213"/>
    </row>
    <row r="19" spans="1:8" s="7" customFormat="1" ht="27" customHeight="1">
      <c r="A19" s="11" t="s">
        <v>596</v>
      </c>
      <c r="B19" s="6"/>
      <c r="C19" s="214"/>
      <c r="D19" s="214"/>
      <c r="E19" s="214"/>
      <c r="F19" s="214"/>
      <c r="G19" s="214"/>
      <c r="H19" s="214"/>
    </row>
    <row r="20" spans="1:8" s="7" customFormat="1" ht="27" customHeight="1">
      <c r="A20" s="11" t="s">
        <v>597</v>
      </c>
      <c r="B20" s="6"/>
      <c r="C20" s="214"/>
      <c r="D20" s="214"/>
      <c r="E20" s="214"/>
      <c r="F20" s="214"/>
      <c r="G20" s="214"/>
      <c r="H20" s="214"/>
    </row>
    <row r="21" spans="1:8" s="7" customFormat="1">
      <c r="A21" s="1319" t="s">
        <v>615</v>
      </c>
      <c r="B21" s="6"/>
      <c r="C21" s="214"/>
      <c r="D21" s="214"/>
      <c r="E21" s="214"/>
      <c r="F21" s="214"/>
      <c r="G21" s="214"/>
      <c r="H21" s="214"/>
    </row>
    <row r="22" spans="1:8" s="7" customFormat="1" ht="37.5" customHeight="1">
      <c r="A22" s="1321" t="s">
        <v>598</v>
      </c>
      <c r="B22" s="6"/>
      <c r="C22" s="1320"/>
      <c r="D22" s="1320"/>
      <c r="E22" s="1320"/>
      <c r="F22" s="1320"/>
      <c r="G22" s="1320"/>
      <c r="H22" s="1320"/>
    </row>
    <row r="23" spans="1:8" s="7" customFormat="1">
      <c r="A23" s="10" t="s">
        <v>548</v>
      </c>
      <c r="B23" s="6"/>
      <c r="C23" s="1320"/>
      <c r="D23" s="1320"/>
      <c r="E23" s="1320"/>
      <c r="F23" s="1320"/>
      <c r="G23" s="1320"/>
      <c r="H23" s="1320"/>
    </row>
    <row r="24" spans="1:8" s="7" customFormat="1" ht="27.75" customHeight="1">
      <c r="A24" s="11" t="s">
        <v>554</v>
      </c>
      <c r="B24" s="6"/>
      <c r="C24" s="1320"/>
      <c r="D24" s="1320"/>
      <c r="E24" s="1320"/>
      <c r="F24" s="1320"/>
      <c r="G24" s="1320"/>
      <c r="H24" s="1320"/>
    </row>
    <row r="25" spans="1:8" s="7" customFormat="1" ht="99.75" customHeight="1">
      <c r="A25" s="1335" t="s">
        <v>616</v>
      </c>
      <c r="B25" s="6"/>
      <c r="C25" s="1320"/>
      <c r="D25" s="1320"/>
      <c r="E25" s="1320"/>
      <c r="F25" s="1320"/>
      <c r="G25" s="1320"/>
      <c r="H25" s="1320"/>
    </row>
    <row r="26" spans="1:8" s="7" customFormat="1" ht="31.5" customHeight="1">
      <c r="A26" s="1338" t="s">
        <v>549</v>
      </c>
      <c r="B26" s="6"/>
      <c r="C26" s="1320"/>
      <c r="D26" s="1320"/>
      <c r="E26" s="1320"/>
      <c r="F26" s="1320"/>
      <c r="G26" s="1320"/>
      <c r="H26" s="1320"/>
    </row>
    <row r="27" spans="1:8" s="7" customFormat="1" ht="27" customHeight="1">
      <c r="A27" s="10" t="s">
        <v>599</v>
      </c>
      <c r="B27" s="6"/>
      <c r="C27" s="1320"/>
      <c r="D27" s="1320"/>
      <c r="E27" s="1320"/>
      <c r="F27" s="1320"/>
      <c r="G27" s="1320"/>
      <c r="H27" s="1320"/>
    </row>
    <row r="28" spans="1:8" s="7" customFormat="1" ht="30.75" customHeight="1">
      <c r="A28" s="10" t="s">
        <v>576</v>
      </c>
      <c r="B28" s="6"/>
      <c r="C28" s="1320"/>
      <c r="D28" s="1320"/>
      <c r="E28" s="1320"/>
      <c r="F28" s="1320"/>
      <c r="G28" s="1320"/>
      <c r="H28" s="1320"/>
    </row>
    <row r="29" spans="1:8" s="7" customFormat="1" ht="27" customHeight="1">
      <c r="A29" s="10" t="s">
        <v>600</v>
      </c>
      <c r="B29" s="6"/>
      <c r="C29" s="1320"/>
      <c r="D29" s="1320"/>
      <c r="E29" s="1320"/>
      <c r="F29" s="1320"/>
      <c r="G29" s="1320"/>
      <c r="H29" s="1320"/>
    </row>
    <row r="30" spans="1:8" s="7" customFormat="1" ht="26.25" customHeight="1">
      <c r="A30" s="1321" t="s">
        <v>601</v>
      </c>
      <c r="B30" s="6"/>
      <c r="C30" s="1320"/>
      <c r="D30" s="1320"/>
      <c r="E30" s="1320"/>
      <c r="F30" s="1320"/>
      <c r="G30" s="1320"/>
      <c r="H30" s="1320"/>
    </row>
    <row r="31" spans="1:8" s="7" customFormat="1" ht="25.5" customHeight="1">
      <c r="A31" s="11" t="s">
        <v>602</v>
      </c>
      <c r="B31" s="6"/>
      <c r="C31" s="1320"/>
      <c r="D31" s="1320"/>
      <c r="E31" s="1320"/>
      <c r="F31" s="1320"/>
      <c r="G31" s="1320"/>
      <c r="H31" s="1320"/>
    </row>
    <row r="32" spans="1:8" s="7" customFormat="1" ht="23.25" customHeight="1">
      <c r="A32" s="11" t="s">
        <v>603</v>
      </c>
      <c r="B32" s="6"/>
      <c r="C32" s="1320"/>
      <c r="D32" s="1320"/>
      <c r="E32" s="1320"/>
      <c r="F32" s="1320"/>
      <c r="G32" s="1320"/>
      <c r="H32" s="1320"/>
    </row>
    <row r="33" spans="1:256" s="7" customFormat="1" ht="19.5" customHeight="1">
      <c r="A33" s="10" t="s">
        <v>577</v>
      </c>
      <c r="B33" s="6"/>
      <c r="C33" s="1320"/>
      <c r="D33" s="1320"/>
      <c r="E33" s="1320"/>
      <c r="F33" s="1320"/>
      <c r="G33" s="1320"/>
      <c r="H33" s="1320"/>
    </row>
    <row r="34" spans="1:256" s="7" customFormat="1" ht="51.75" customHeight="1">
      <c r="A34" s="1321" t="s">
        <v>604</v>
      </c>
      <c r="B34" s="6"/>
      <c r="C34" s="1320"/>
      <c r="D34" s="1320"/>
      <c r="E34" s="1320"/>
      <c r="F34" s="1320"/>
      <c r="G34" s="1320"/>
      <c r="H34" s="1320"/>
    </row>
    <row r="35" spans="1:256" s="7" customFormat="1">
      <c r="A35" s="10" t="s">
        <v>578</v>
      </c>
      <c r="B35" s="6"/>
      <c r="C35" s="1320"/>
      <c r="D35" s="1320"/>
      <c r="E35" s="1320"/>
      <c r="F35" s="1320"/>
      <c r="G35" s="1320"/>
      <c r="H35" s="1320"/>
    </row>
    <row r="36" spans="1:256" s="7" customFormat="1">
      <c r="A36" s="10" t="s">
        <v>605</v>
      </c>
      <c r="B36" s="6"/>
      <c r="C36" s="1320"/>
      <c r="D36" s="1320"/>
      <c r="E36" s="1320"/>
      <c r="F36" s="1320"/>
      <c r="G36" s="1320"/>
      <c r="H36" s="1320"/>
    </row>
    <row r="37" spans="1:256" s="7" customFormat="1" ht="26.25" customHeight="1">
      <c r="A37" s="1322" t="s">
        <v>606</v>
      </c>
      <c r="B37" s="6"/>
      <c r="C37" s="1320"/>
      <c r="D37" s="1320"/>
      <c r="E37" s="1320"/>
      <c r="F37" s="1320"/>
      <c r="G37" s="1320"/>
      <c r="H37" s="1320"/>
    </row>
    <row r="38" spans="1:256" s="1324" customFormat="1" ht="21" customHeight="1">
      <c r="A38" s="1322" t="s">
        <v>607</v>
      </c>
      <c r="B38" s="1323"/>
      <c r="C38" s="1323"/>
      <c r="D38" s="1323"/>
      <c r="E38" s="1323"/>
      <c r="F38" s="1323"/>
      <c r="G38" s="1323"/>
      <c r="H38" s="1323"/>
    </row>
    <row r="39" spans="1:256" s="1324" customFormat="1" ht="21" customHeight="1">
      <c r="A39" s="1322" t="s">
        <v>608</v>
      </c>
      <c r="B39" s="1323"/>
      <c r="C39" s="1323"/>
      <c r="D39" s="1323"/>
      <c r="E39" s="1323"/>
      <c r="F39" s="1323"/>
      <c r="G39" s="1323"/>
      <c r="H39" s="1323"/>
    </row>
    <row r="40" spans="1:256" s="1324" customFormat="1" ht="21" customHeight="1">
      <c r="A40" s="1322" t="s">
        <v>609</v>
      </c>
      <c r="B40" s="1323"/>
      <c r="C40" s="1323"/>
      <c r="D40" s="1323"/>
      <c r="E40" s="1323"/>
      <c r="F40" s="1323"/>
      <c r="G40" s="1323"/>
      <c r="H40" s="1323"/>
    </row>
    <row r="41" spans="1:256" s="1324" customFormat="1" ht="21" customHeight="1">
      <c r="A41" s="1322" t="s">
        <v>610</v>
      </c>
      <c r="B41" s="1323"/>
      <c r="C41" s="1323"/>
      <c r="D41" s="1323"/>
      <c r="E41" s="1323"/>
      <c r="F41" s="1323"/>
      <c r="G41" s="1323"/>
      <c r="H41" s="1323"/>
    </row>
    <row r="42" spans="1:256" s="1324" customFormat="1" ht="21" customHeight="1">
      <c r="A42" s="1322" t="s">
        <v>611</v>
      </c>
      <c r="B42" s="1323"/>
      <c r="C42" s="1323"/>
      <c r="D42" s="1323"/>
      <c r="E42" s="1323"/>
      <c r="F42" s="1323"/>
      <c r="G42" s="1323"/>
      <c r="H42" s="1323"/>
    </row>
    <row r="43" spans="1:256" s="1324" customFormat="1" ht="59.25" customHeight="1">
      <c r="A43" s="1322" t="s">
        <v>674</v>
      </c>
      <c r="B43" s="1323"/>
      <c r="C43" s="1323"/>
      <c r="D43" s="1323"/>
      <c r="E43" s="1323"/>
      <c r="F43" s="1323"/>
      <c r="G43" s="1323"/>
      <c r="H43" s="1323"/>
    </row>
    <row r="44" spans="1:256" s="1324" customFormat="1" ht="29.25" customHeight="1">
      <c r="A44" s="1322" t="s">
        <v>612</v>
      </c>
      <c r="B44" s="1323"/>
      <c r="C44" s="1323"/>
      <c r="D44" s="1323"/>
      <c r="E44" s="1323"/>
      <c r="F44" s="1323"/>
      <c r="G44" s="1323"/>
      <c r="H44" s="1323"/>
    </row>
    <row r="45" spans="1:256" s="1324" customFormat="1" ht="26.25" customHeight="1">
      <c r="A45" s="1322" t="s">
        <v>613</v>
      </c>
      <c r="B45" s="1323"/>
      <c r="C45" s="1323"/>
      <c r="D45" s="1323"/>
      <c r="E45" s="1323"/>
      <c r="F45" s="1323"/>
      <c r="G45" s="1323"/>
      <c r="H45" s="1323"/>
    </row>
    <row r="46" spans="1:256" s="1324" customFormat="1" ht="24.75" customHeight="1">
      <c r="A46" s="1322" t="s">
        <v>614</v>
      </c>
      <c r="B46" s="1323"/>
      <c r="C46" s="1323"/>
      <c r="D46" s="1323"/>
      <c r="E46" s="1323"/>
      <c r="F46" s="1323"/>
      <c r="G46" s="1323"/>
      <c r="H46" s="1323"/>
    </row>
    <row r="47" spans="1:256" s="7" customFormat="1" ht="13.5" customHeight="1">
      <c r="A47" s="10"/>
      <c r="B47" s="134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s="15" customFormat="1" ht="24.75" customHeight="1">
      <c r="A48" s="13" t="s">
        <v>90</v>
      </c>
      <c r="B48" s="14"/>
      <c r="C48" s="215"/>
      <c r="D48" s="215"/>
      <c r="E48" s="215"/>
      <c r="F48" s="215"/>
      <c r="G48" s="215"/>
      <c r="H48" s="215"/>
    </row>
    <row r="49" spans="1:8">
      <c r="A49" s="17" t="s">
        <v>589</v>
      </c>
    </row>
    <row r="50" spans="1:8" s="24" customFormat="1" ht="19.5" customHeight="1">
      <c r="A50" s="22" t="s">
        <v>617</v>
      </c>
      <c r="B50" s="23"/>
      <c r="C50" s="216"/>
      <c r="D50" s="216"/>
      <c r="E50" s="216"/>
      <c r="F50" s="216"/>
      <c r="G50" s="216"/>
      <c r="H50" s="216"/>
    </row>
    <row r="51" spans="1:8" s="1327" customFormat="1" ht="78" customHeight="1">
      <c r="A51" s="1315" t="s">
        <v>618</v>
      </c>
      <c r="B51" s="1325"/>
      <c r="C51" s="1326"/>
      <c r="D51" s="1326"/>
      <c r="E51" s="1326"/>
      <c r="F51" s="1326"/>
      <c r="G51" s="1326"/>
      <c r="H51" s="1326"/>
    </row>
    <row r="52" spans="1:8" s="9" customFormat="1">
      <c r="A52" s="1318" t="s">
        <v>619</v>
      </c>
      <c r="B52" s="2"/>
      <c r="C52" s="213"/>
      <c r="D52" s="213"/>
      <c r="E52" s="213"/>
      <c r="F52" s="213"/>
      <c r="G52" s="213"/>
      <c r="H52" s="213"/>
    </row>
    <row r="53" spans="1:8" s="9" customFormat="1">
      <c r="A53" s="1318" t="s">
        <v>620</v>
      </c>
      <c r="B53" s="2"/>
      <c r="C53" s="213"/>
      <c r="D53" s="213"/>
      <c r="E53" s="213"/>
      <c r="F53" s="213"/>
      <c r="G53" s="213"/>
      <c r="H53" s="213"/>
    </row>
    <row r="54" spans="1:8" s="9" customFormat="1">
      <c r="A54" s="1339" t="s">
        <v>634</v>
      </c>
      <c r="B54" s="2"/>
      <c r="C54" s="213"/>
      <c r="D54" s="213"/>
      <c r="E54" s="213"/>
      <c r="F54" s="213"/>
      <c r="G54" s="213"/>
      <c r="H54" s="213"/>
    </row>
    <row r="55" spans="1:8" s="9" customFormat="1">
      <c r="A55" s="1340" t="s">
        <v>621</v>
      </c>
      <c r="B55" s="2"/>
      <c r="C55" s="213"/>
      <c r="D55" s="213"/>
      <c r="E55" s="213"/>
      <c r="F55" s="213"/>
      <c r="G55" s="213"/>
      <c r="H55" s="213"/>
    </row>
    <row r="56" spans="1:8" s="9" customFormat="1">
      <c r="A56" s="10" t="s">
        <v>623</v>
      </c>
      <c r="B56" s="2"/>
      <c r="C56" s="213"/>
      <c r="D56" s="213"/>
      <c r="E56" s="213"/>
      <c r="F56" s="213"/>
      <c r="G56" s="213"/>
      <c r="H56" s="213"/>
    </row>
    <row r="57" spans="1:8" s="9" customFormat="1">
      <c r="A57" s="10" t="s">
        <v>669</v>
      </c>
      <c r="B57" s="2"/>
      <c r="C57" s="213"/>
      <c r="D57" s="213"/>
      <c r="E57" s="213"/>
      <c r="F57" s="213"/>
      <c r="G57" s="213"/>
      <c r="H57" s="213"/>
    </row>
    <row r="58" spans="1:8" s="9" customFormat="1">
      <c r="A58" s="10" t="s">
        <v>624</v>
      </c>
      <c r="B58" s="2"/>
      <c r="C58" s="213"/>
      <c r="D58" s="213"/>
      <c r="E58" s="213"/>
      <c r="F58" s="213"/>
      <c r="G58" s="213"/>
      <c r="H58" s="213"/>
    </row>
    <row r="59" spans="1:8" s="9" customFormat="1" ht="29.25" customHeight="1">
      <c r="A59" s="1321" t="s">
        <v>625</v>
      </c>
      <c r="B59" s="2"/>
      <c r="C59" s="213"/>
      <c r="D59" s="213"/>
      <c r="E59" s="213"/>
      <c r="F59" s="213"/>
      <c r="G59" s="213"/>
      <c r="H59" s="213"/>
    </row>
    <row r="60" spans="1:8" s="9" customFormat="1">
      <c r="A60" s="1321" t="s">
        <v>626</v>
      </c>
      <c r="B60" s="2"/>
      <c r="C60" s="213"/>
      <c r="D60" s="213"/>
      <c r="E60" s="213"/>
      <c r="F60" s="213"/>
      <c r="G60" s="213"/>
      <c r="H60" s="213"/>
    </row>
    <row r="61" spans="1:8" s="9" customFormat="1">
      <c r="A61" s="10" t="s">
        <v>627</v>
      </c>
      <c r="B61" s="2"/>
      <c r="C61" s="213"/>
      <c r="D61" s="213"/>
      <c r="E61" s="213"/>
      <c r="F61" s="213"/>
      <c r="G61" s="213"/>
      <c r="H61" s="213"/>
    </row>
    <row r="62" spans="1:8" s="9" customFormat="1">
      <c r="A62" s="10" t="s">
        <v>628</v>
      </c>
      <c r="B62" s="2"/>
      <c r="C62" s="213"/>
      <c r="D62" s="213"/>
      <c r="E62" s="213"/>
      <c r="F62" s="213"/>
      <c r="G62" s="213"/>
      <c r="H62" s="213"/>
    </row>
    <row r="63" spans="1:8" s="9" customFormat="1">
      <c r="A63" s="10" t="s">
        <v>629</v>
      </c>
      <c r="B63" s="2"/>
      <c r="C63" s="213"/>
      <c r="D63" s="213"/>
      <c r="E63" s="213"/>
      <c r="F63" s="213"/>
      <c r="G63" s="213"/>
      <c r="H63" s="213"/>
    </row>
    <row r="64" spans="1:8" s="9" customFormat="1" ht="26.25" customHeight="1">
      <c r="A64" s="11" t="s">
        <v>630</v>
      </c>
      <c r="B64" s="2"/>
      <c r="C64" s="213"/>
      <c r="D64" s="213"/>
      <c r="E64" s="213"/>
      <c r="F64" s="213"/>
      <c r="G64" s="213"/>
      <c r="H64" s="213"/>
    </row>
    <row r="65" spans="1:8" s="9" customFormat="1">
      <c r="A65" s="10" t="s">
        <v>631</v>
      </c>
      <c r="B65" s="2"/>
      <c r="C65" s="213"/>
      <c r="D65" s="213"/>
      <c r="E65" s="213"/>
      <c r="F65" s="213"/>
      <c r="G65" s="213"/>
      <c r="H65" s="213"/>
    </row>
    <row r="66" spans="1:8" s="9" customFormat="1">
      <c r="A66" s="17" t="s">
        <v>79</v>
      </c>
      <c r="B66" s="2"/>
      <c r="C66" s="213"/>
      <c r="D66" s="213"/>
      <c r="E66" s="213"/>
      <c r="F66" s="213"/>
      <c r="G66" s="213"/>
      <c r="H66" s="213"/>
    </row>
    <row r="67" spans="1:8" s="9" customFormat="1">
      <c r="A67" s="16" t="s">
        <v>632</v>
      </c>
      <c r="B67" s="2"/>
      <c r="C67" s="213"/>
      <c r="D67" s="213"/>
      <c r="E67" s="213"/>
      <c r="F67" s="213"/>
      <c r="G67" s="213"/>
      <c r="H67" s="213"/>
    </row>
    <row r="68" spans="1:8" s="9" customFormat="1">
      <c r="A68" s="217" t="s">
        <v>633</v>
      </c>
      <c r="B68" s="2"/>
      <c r="C68" s="213"/>
      <c r="D68" s="213"/>
      <c r="E68" s="213"/>
      <c r="F68" s="213"/>
      <c r="G68" s="213"/>
      <c r="H68" s="213"/>
    </row>
    <row r="69" spans="1:8" s="9" customFormat="1">
      <c r="A69" s="17" t="s">
        <v>80</v>
      </c>
      <c r="B69" s="2"/>
      <c r="C69" s="213"/>
      <c r="D69" s="213"/>
      <c r="E69" s="213"/>
      <c r="F69" s="213"/>
      <c r="G69" s="213"/>
      <c r="H69" s="213"/>
    </row>
    <row r="70" spans="1:8" s="9" customFormat="1">
      <c r="A70" s="17" t="s">
        <v>622</v>
      </c>
      <c r="B70" s="2"/>
      <c r="C70" s="213"/>
      <c r="D70" s="213"/>
      <c r="E70" s="213"/>
      <c r="F70" s="213"/>
      <c r="G70" s="213"/>
      <c r="H70" s="213"/>
    </row>
    <row r="71" spans="1:8" s="9" customFormat="1">
      <c r="A71" s="16" t="s">
        <v>635</v>
      </c>
      <c r="B71" s="2"/>
      <c r="C71" s="213"/>
      <c r="D71" s="213"/>
      <c r="E71" s="213"/>
      <c r="F71" s="213"/>
      <c r="G71" s="213"/>
      <c r="H71" s="213"/>
    </row>
    <row r="72" spans="1:8" s="9" customFormat="1">
      <c r="A72" s="1318" t="s">
        <v>619</v>
      </c>
      <c r="B72" s="2"/>
      <c r="C72" s="213"/>
      <c r="D72" s="213"/>
      <c r="E72" s="213"/>
      <c r="F72" s="213"/>
      <c r="G72" s="213"/>
      <c r="H72" s="213"/>
    </row>
    <row r="73" spans="1:8" s="9" customFormat="1">
      <c r="A73" s="1318" t="s">
        <v>591</v>
      </c>
      <c r="B73" s="2"/>
      <c r="C73" s="213"/>
      <c r="D73" s="213"/>
      <c r="E73" s="213"/>
      <c r="F73" s="213"/>
      <c r="G73" s="213"/>
      <c r="H73" s="213"/>
    </row>
    <row r="74" spans="1:8" s="9" customFormat="1" ht="28.5" customHeight="1">
      <c r="A74" s="11" t="s">
        <v>660</v>
      </c>
      <c r="B74" s="2"/>
      <c r="C74" s="213"/>
      <c r="D74" s="213"/>
      <c r="E74" s="213"/>
      <c r="F74" s="213"/>
      <c r="G74" s="213"/>
      <c r="H74" s="213"/>
    </row>
    <row r="75" spans="1:8" s="9" customFormat="1">
      <c r="A75" s="11" t="s">
        <v>661</v>
      </c>
      <c r="B75" s="2"/>
      <c r="C75" s="213"/>
      <c r="D75" s="213"/>
      <c r="E75" s="213"/>
      <c r="F75" s="213"/>
      <c r="G75" s="213"/>
      <c r="H75" s="213"/>
    </row>
    <row r="76" spans="1:8" s="9" customFormat="1" ht="29.25" customHeight="1">
      <c r="A76" s="11" t="s">
        <v>664</v>
      </c>
      <c r="B76" s="2"/>
      <c r="C76" s="213"/>
      <c r="D76" s="213"/>
      <c r="E76" s="213"/>
      <c r="F76" s="213"/>
      <c r="G76" s="213"/>
      <c r="H76" s="213"/>
    </row>
    <row r="77" spans="1:8" s="9" customFormat="1">
      <c r="A77" s="17" t="s">
        <v>81</v>
      </c>
      <c r="B77" s="2"/>
      <c r="C77" s="213"/>
      <c r="D77" s="213"/>
      <c r="E77" s="213"/>
      <c r="F77" s="213"/>
      <c r="G77" s="213"/>
      <c r="H77" s="213"/>
    </row>
    <row r="78" spans="1:8" s="9" customFormat="1">
      <c r="A78" s="17" t="s">
        <v>622</v>
      </c>
      <c r="B78" s="2"/>
      <c r="C78" s="213"/>
      <c r="D78" s="213"/>
      <c r="E78" s="213"/>
      <c r="F78" s="213"/>
      <c r="G78" s="213"/>
      <c r="H78" s="213"/>
    </row>
    <row r="79" spans="1:8" s="9" customFormat="1" ht="72.75" customHeight="1">
      <c r="A79" s="1329" t="s">
        <v>663</v>
      </c>
      <c r="B79" s="2"/>
      <c r="C79" s="213"/>
      <c r="D79" s="213"/>
      <c r="E79" s="213"/>
      <c r="F79" s="213"/>
      <c r="G79" s="213"/>
      <c r="H79" s="213"/>
    </row>
    <row r="80" spans="1:8" s="9" customFormat="1">
      <c r="A80" s="1318" t="s">
        <v>662</v>
      </c>
      <c r="B80" s="2"/>
      <c r="C80" s="213"/>
      <c r="D80" s="213"/>
      <c r="E80" s="213"/>
      <c r="F80" s="213"/>
      <c r="G80" s="213"/>
      <c r="H80" s="213"/>
    </row>
    <row r="81" spans="1:8" s="9" customFormat="1">
      <c r="A81" s="1318" t="s">
        <v>591</v>
      </c>
      <c r="B81" s="2"/>
      <c r="C81" s="213"/>
      <c r="D81" s="213"/>
      <c r="E81" s="213"/>
      <c r="F81" s="213"/>
      <c r="G81" s="213"/>
      <c r="H81" s="213"/>
    </row>
    <row r="82" spans="1:8" s="9" customFormat="1" ht="50.25" customHeight="1">
      <c r="A82" s="11" t="s">
        <v>668</v>
      </c>
      <c r="B82" s="2"/>
      <c r="C82" s="213"/>
      <c r="D82" s="213"/>
      <c r="E82" s="213"/>
      <c r="F82" s="213"/>
      <c r="G82" s="213"/>
      <c r="H82" s="213"/>
    </row>
    <row r="83" spans="1:8" s="9" customFormat="1">
      <c r="A83" s="11" t="s">
        <v>661</v>
      </c>
      <c r="B83" s="2"/>
      <c r="C83" s="213"/>
      <c r="D83" s="213"/>
      <c r="E83" s="213"/>
      <c r="F83" s="213"/>
      <c r="G83" s="213"/>
      <c r="H83" s="213"/>
    </row>
    <row r="84" spans="1:8" s="7" customFormat="1" ht="27" customHeight="1">
      <c r="A84" s="11" t="s">
        <v>665</v>
      </c>
      <c r="B84" s="6"/>
      <c r="C84" s="214"/>
      <c r="D84" s="214"/>
      <c r="E84" s="214"/>
      <c r="F84" s="214"/>
      <c r="G84" s="214"/>
      <c r="H84" s="214"/>
    </row>
    <row r="85" spans="1:8" s="7" customFormat="1" ht="26.25" customHeight="1">
      <c r="A85" s="11" t="s">
        <v>666</v>
      </c>
      <c r="B85" s="6"/>
      <c r="C85" s="214"/>
      <c r="D85" s="214"/>
      <c r="E85" s="214"/>
      <c r="F85" s="214"/>
      <c r="G85" s="214"/>
      <c r="H85" s="214"/>
    </row>
    <row r="86" spans="1:8" s="7" customFormat="1" ht="26.25" customHeight="1">
      <c r="A86" s="1334" t="s">
        <v>667</v>
      </c>
      <c r="B86" s="6"/>
      <c r="C86" s="214"/>
      <c r="D86" s="214"/>
      <c r="E86" s="214"/>
      <c r="F86" s="214"/>
      <c r="G86" s="214"/>
      <c r="H86" s="214"/>
    </row>
    <row r="87" spans="1:8" s="9" customFormat="1">
      <c r="A87" s="18"/>
      <c r="B87" s="2"/>
      <c r="C87" s="213"/>
      <c r="D87" s="213"/>
      <c r="E87" s="213"/>
      <c r="F87" s="213"/>
      <c r="G87" s="213"/>
      <c r="H87" s="213"/>
    </row>
    <row r="88" spans="1:8" s="9" customFormat="1">
      <c r="A88" s="18"/>
      <c r="B88" s="2"/>
      <c r="C88" s="213"/>
      <c r="D88" s="213"/>
      <c r="E88" s="213"/>
      <c r="F88" s="213"/>
      <c r="G88" s="213"/>
      <c r="H88" s="213"/>
    </row>
    <row r="89" spans="1:8" s="9" customFormat="1">
      <c r="A89" s="18"/>
      <c r="B89" s="2"/>
      <c r="C89" s="213"/>
      <c r="D89" s="213"/>
      <c r="E89" s="213"/>
      <c r="F89" s="213"/>
      <c r="G89" s="213"/>
      <c r="H89" s="213"/>
    </row>
    <row r="90" spans="1:8" s="9" customFormat="1">
      <c r="A90" s="18"/>
      <c r="B90" s="2"/>
      <c r="C90" s="213"/>
      <c r="D90" s="213"/>
      <c r="E90" s="213"/>
      <c r="F90" s="213"/>
      <c r="G90" s="213"/>
      <c r="H90" s="213"/>
    </row>
    <row r="91" spans="1:8" s="9" customFormat="1">
      <c r="A91" s="18"/>
      <c r="B91" s="2"/>
      <c r="C91" s="213"/>
      <c r="D91" s="213"/>
      <c r="E91" s="213"/>
      <c r="F91" s="213"/>
      <c r="G91" s="213"/>
      <c r="H91" s="213"/>
    </row>
    <row r="92" spans="1:8" s="9" customFormat="1">
      <c r="A92" s="18"/>
      <c r="B92" s="2"/>
      <c r="C92" s="213"/>
      <c r="D92" s="213"/>
      <c r="E92" s="213"/>
      <c r="F92" s="213"/>
      <c r="G92" s="213"/>
      <c r="H92" s="213"/>
    </row>
    <row r="93" spans="1:8" s="9" customFormat="1">
      <c r="A93" s="18"/>
      <c r="B93" s="2"/>
      <c r="C93" s="213"/>
      <c r="D93" s="213"/>
      <c r="E93" s="213"/>
      <c r="F93" s="213"/>
      <c r="G93" s="213"/>
      <c r="H93" s="213"/>
    </row>
    <row r="94" spans="1:8" s="9" customFormat="1">
      <c r="A94" s="18"/>
      <c r="B94" s="2"/>
      <c r="C94" s="213"/>
      <c r="D94" s="213"/>
      <c r="E94" s="213"/>
      <c r="F94" s="213"/>
      <c r="G94" s="213"/>
      <c r="H94" s="213"/>
    </row>
    <row r="95" spans="1:8" s="9" customFormat="1">
      <c r="A95" s="18"/>
      <c r="B95" s="2"/>
      <c r="C95" s="213"/>
      <c r="D95" s="213"/>
      <c r="E95" s="213"/>
      <c r="F95" s="213"/>
      <c r="G95" s="213"/>
      <c r="H95" s="213"/>
    </row>
    <row r="96" spans="1:8" s="9" customFormat="1">
      <c r="A96" s="18"/>
      <c r="B96" s="2"/>
      <c r="C96" s="213"/>
      <c r="D96" s="213"/>
      <c r="E96" s="213"/>
      <c r="F96" s="213"/>
      <c r="G96" s="213"/>
      <c r="H96" s="213"/>
    </row>
    <row r="98" spans="1:8" s="9" customFormat="1">
      <c r="A98" s="18"/>
      <c r="B98" s="2"/>
      <c r="C98" s="213"/>
      <c r="D98" s="213"/>
      <c r="E98" s="213"/>
      <c r="F98" s="213"/>
      <c r="G98" s="213"/>
      <c r="H98" s="213"/>
    </row>
    <row r="99" spans="1:8" s="9" customFormat="1">
      <c r="A99" s="18"/>
      <c r="B99" s="2"/>
      <c r="C99" s="213"/>
      <c r="D99" s="213"/>
      <c r="E99" s="213"/>
      <c r="F99" s="213"/>
      <c r="G99" s="213"/>
      <c r="H99" s="213"/>
    </row>
    <row r="100" spans="1:8" s="9" customFormat="1">
      <c r="A100" s="18"/>
      <c r="B100" s="2"/>
      <c r="C100" s="213"/>
      <c r="D100" s="213"/>
      <c r="E100" s="213"/>
      <c r="F100" s="213"/>
      <c r="G100" s="213"/>
      <c r="H100" s="213"/>
    </row>
  </sheetData>
  <printOptions horizontalCentered="1"/>
  <pageMargins left="0.19685039370078741" right="0.19685039370078741" top="0.59055118110236227" bottom="0.19685039370078741" header="0.31496062992125984" footer="0.11811023622047245"/>
  <pageSetup paperSize="9" scale="91" orientation="portrait" r:id="rId1"/>
  <headerFooter>
    <oddHeader>&amp;C&amp;"TH SarabunPSK,Regular"&amp;16&amp;P/&amp;P</oddHeader>
  </headerFooter>
  <rowBreaks count="2" manualBreakCount="2">
    <brk id="25" man="1"/>
    <brk id="5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showGridLines="0" view="pageBreakPreview" zoomScale="110" zoomScaleNormal="110" zoomScaleSheetLayoutView="110" workbookViewId="0">
      <selection activeCell="J7" sqref="J7"/>
    </sheetView>
  </sheetViews>
  <sheetFormatPr defaultColWidth="9.125" defaultRowHeight="20.25"/>
  <cols>
    <col min="1" max="1" width="8.375" style="155" customWidth="1"/>
    <col min="2" max="2" width="6" style="156" customWidth="1"/>
    <col min="3" max="3" width="39.5" style="156" customWidth="1"/>
    <col min="4" max="4" width="6.375" style="155" customWidth="1"/>
    <col min="5" max="5" width="6.125" style="157" customWidth="1"/>
    <col min="6" max="6" width="5.25" style="157" bestFit="1" customWidth="1"/>
    <col min="7" max="8" width="5" style="157" bestFit="1" customWidth="1"/>
    <col min="9" max="16384" width="9.125" style="158"/>
  </cols>
  <sheetData>
    <row r="1" spans="1:11" ht="18" customHeight="1">
      <c r="A1" s="1613" t="s">
        <v>22</v>
      </c>
      <c r="B1" s="1613"/>
      <c r="C1" s="1613"/>
      <c r="D1" s="1613"/>
      <c r="E1" s="1613"/>
      <c r="F1" s="1613"/>
      <c r="G1" s="1613"/>
      <c r="H1" s="1613"/>
    </row>
    <row r="2" spans="1:11" ht="20.25" customHeight="1">
      <c r="A2" s="1614" t="s">
        <v>544</v>
      </c>
      <c r="B2" s="1614"/>
      <c r="C2" s="1614"/>
      <c r="D2" s="1614"/>
      <c r="E2" s="1614"/>
      <c r="F2" s="1614"/>
      <c r="G2" s="1614"/>
      <c r="H2" s="1614"/>
    </row>
    <row r="3" spans="1:11">
      <c r="A3" s="1615" t="s">
        <v>23</v>
      </c>
      <c r="B3" s="1617" t="s">
        <v>24</v>
      </c>
      <c r="C3" s="1617" t="s">
        <v>72</v>
      </c>
      <c r="D3" s="1617" t="s">
        <v>0</v>
      </c>
      <c r="E3" s="1620" t="s">
        <v>105</v>
      </c>
      <c r="F3" s="1621" t="s">
        <v>2</v>
      </c>
      <c r="G3" s="1622"/>
      <c r="H3" s="1622"/>
    </row>
    <row r="4" spans="1:11">
      <c r="A4" s="1616"/>
      <c r="B4" s="1618"/>
      <c r="C4" s="1619"/>
      <c r="D4" s="1619"/>
      <c r="E4" s="1616"/>
      <c r="F4" s="1028">
        <v>2561</v>
      </c>
      <c r="G4" s="1028">
        <v>2562</v>
      </c>
      <c r="H4" s="1028">
        <v>2563</v>
      </c>
    </row>
    <row r="5" spans="1:11" ht="21" thickBot="1">
      <c r="A5" s="160"/>
      <c r="B5" s="161"/>
      <c r="C5" s="160" t="s">
        <v>14</v>
      </c>
      <c r="D5" s="160" t="s">
        <v>25</v>
      </c>
      <c r="E5" s="162">
        <f>SUM(E31+E15+E10)</f>
        <v>8</v>
      </c>
      <c r="F5" s="162">
        <f t="shared" ref="F5:H5" si="0">SUM(F31+F15+F10)</f>
        <v>8</v>
      </c>
      <c r="G5" s="162">
        <f t="shared" si="0"/>
        <v>8</v>
      </c>
      <c r="H5" s="162">
        <f t="shared" si="0"/>
        <v>8</v>
      </c>
    </row>
    <row r="6" spans="1:11" ht="21.75" thickTop="1" thickBot="1">
      <c r="A6" s="163"/>
      <c r="B6" s="164"/>
      <c r="C6" s="163" t="s">
        <v>26</v>
      </c>
      <c r="D6" s="163" t="s">
        <v>27</v>
      </c>
      <c r="E6" s="165"/>
      <c r="F6" s="165"/>
      <c r="G6" s="165"/>
      <c r="H6" s="165"/>
    </row>
    <row r="7" spans="1:11" ht="21" thickTop="1">
      <c r="A7" s="166" t="s">
        <v>28</v>
      </c>
      <c r="B7" s="1017" t="s">
        <v>341</v>
      </c>
      <c r="C7" s="167" t="s">
        <v>542</v>
      </c>
      <c r="D7" s="168"/>
      <c r="E7" s="169"/>
      <c r="F7" s="169"/>
      <c r="G7" s="169"/>
      <c r="H7" s="169"/>
    </row>
    <row r="8" spans="1:11">
      <c r="A8" s="170"/>
      <c r="B8" s="1018"/>
      <c r="C8" s="172" t="s">
        <v>52</v>
      </c>
      <c r="D8" s="173" t="s">
        <v>25</v>
      </c>
      <c r="E8" s="174">
        <v>4</v>
      </c>
      <c r="F8" s="174">
        <v>3</v>
      </c>
      <c r="G8" s="174">
        <v>3</v>
      </c>
      <c r="H8" s="174">
        <v>3</v>
      </c>
      <c r="K8" s="158" t="s">
        <v>58</v>
      </c>
    </row>
    <row r="9" spans="1:11">
      <c r="A9" s="170"/>
      <c r="B9" s="1018"/>
      <c r="C9" s="172" t="s">
        <v>53</v>
      </c>
      <c r="D9" s="173" t="s">
        <v>25</v>
      </c>
      <c r="E9" s="174">
        <v>0</v>
      </c>
      <c r="F9" s="174">
        <v>0</v>
      </c>
      <c r="G9" s="174">
        <v>0</v>
      </c>
      <c r="H9" s="174">
        <v>0</v>
      </c>
    </row>
    <row r="10" spans="1:11" ht="21" thickBot="1">
      <c r="A10" s="175"/>
      <c r="B10" s="1019"/>
      <c r="C10" s="176" t="s">
        <v>1</v>
      </c>
      <c r="D10" s="176" t="s">
        <v>25</v>
      </c>
      <c r="E10" s="177">
        <f>SUM(E8:E9)</f>
        <v>4</v>
      </c>
      <c r="F10" s="177">
        <f t="shared" ref="F10:H10" si="1">SUM(F8:F9)</f>
        <v>3</v>
      </c>
      <c r="G10" s="177">
        <f t="shared" si="1"/>
        <v>3</v>
      </c>
      <c r="H10" s="177">
        <f t="shared" si="1"/>
        <v>3</v>
      </c>
    </row>
    <row r="11" spans="1:11" ht="21" thickTop="1">
      <c r="A11" s="178" t="s">
        <v>29</v>
      </c>
      <c r="B11" s="1017" t="s">
        <v>341</v>
      </c>
      <c r="C11" s="167" t="s">
        <v>542</v>
      </c>
      <c r="D11" s="180"/>
      <c r="E11" s="181"/>
      <c r="F11" s="181"/>
      <c r="G11" s="181"/>
      <c r="H11" s="181"/>
    </row>
    <row r="12" spans="1:11">
      <c r="A12" s="182" t="s">
        <v>30</v>
      </c>
      <c r="B12" s="179"/>
      <c r="C12" s="172" t="s">
        <v>52</v>
      </c>
      <c r="D12" s="188" t="s">
        <v>25</v>
      </c>
      <c r="E12" s="1021">
        <v>2</v>
      </c>
      <c r="F12" s="1021">
        <v>2</v>
      </c>
      <c r="G12" s="1021">
        <v>3</v>
      </c>
      <c r="H12" s="1021">
        <v>3</v>
      </c>
    </row>
    <row r="13" spans="1:11">
      <c r="A13" s="182" t="s">
        <v>31</v>
      </c>
      <c r="B13" s="179"/>
      <c r="C13" s="172" t="s">
        <v>53</v>
      </c>
      <c r="D13" s="188" t="s">
        <v>25</v>
      </c>
      <c r="E13" s="1021">
        <v>0</v>
      </c>
      <c r="F13" s="1021">
        <v>1</v>
      </c>
      <c r="G13" s="1021">
        <v>0</v>
      </c>
      <c r="H13" s="1021">
        <v>0</v>
      </c>
    </row>
    <row r="14" spans="1:11">
      <c r="A14" s="182" t="s">
        <v>32</v>
      </c>
      <c r="B14" s="179"/>
      <c r="C14" s="183"/>
      <c r="D14" s="188"/>
      <c r="E14" s="1021"/>
      <c r="F14" s="1021"/>
      <c r="G14" s="1021"/>
      <c r="H14" s="1021"/>
    </row>
    <row r="15" spans="1:11" ht="21" thickBot="1">
      <c r="A15" s="170"/>
      <c r="B15" s="184"/>
      <c r="C15" s="176" t="s">
        <v>1</v>
      </c>
      <c r="D15" s="176" t="s">
        <v>25</v>
      </c>
      <c r="E15" s="177">
        <f>SUM(E12:E14)</f>
        <v>2</v>
      </c>
      <c r="F15" s="177">
        <f t="shared" ref="F15:H15" si="2">SUM(F12:F14)</f>
        <v>3</v>
      </c>
      <c r="G15" s="177">
        <f t="shared" si="2"/>
        <v>3</v>
      </c>
      <c r="H15" s="177">
        <f t="shared" si="2"/>
        <v>3</v>
      </c>
    </row>
    <row r="16" spans="1:11" ht="21" thickTop="1">
      <c r="A16" s="185" t="s">
        <v>33</v>
      </c>
      <c r="B16" s="1017" t="s">
        <v>341</v>
      </c>
      <c r="C16" s="167" t="s">
        <v>542</v>
      </c>
      <c r="D16" s="170"/>
      <c r="E16" s="186"/>
      <c r="F16" s="186"/>
      <c r="G16" s="186"/>
      <c r="H16" s="186"/>
    </row>
    <row r="17" spans="1:8">
      <c r="A17" s="187" t="s">
        <v>34</v>
      </c>
      <c r="B17" s="171"/>
      <c r="C17" s="172" t="s">
        <v>541</v>
      </c>
      <c r="D17" s="188" t="s">
        <v>25</v>
      </c>
      <c r="E17" s="186">
        <v>0</v>
      </c>
      <c r="F17" s="186">
        <v>0</v>
      </c>
      <c r="G17" s="186">
        <v>0</v>
      </c>
      <c r="H17" s="186">
        <v>0</v>
      </c>
    </row>
    <row r="18" spans="1:8">
      <c r="A18" s="170"/>
      <c r="B18" s="171"/>
      <c r="C18" s="172" t="s">
        <v>53</v>
      </c>
      <c r="D18" s="170"/>
      <c r="E18" s="186"/>
      <c r="F18" s="186"/>
      <c r="G18" s="186"/>
      <c r="H18" s="186"/>
    </row>
    <row r="19" spans="1:8" ht="21" thickBot="1">
      <c r="A19" s="170"/>
      <c r="B19" s="184"/>
      <c r="C19" s="176" t="s">
        <v>1</v>
      </c>
      <c r="D19" s="176" t="s">
        <v>25</v>
      </c>
      <c r="E19" s="177">
        <f>SUM(E17:E18)</f>
        <v>0</v>
      </c>
      <c r="F19" s="177">
        <f t="shared" ref="F19:H19" si="3">SUM(F17:F18)</f>
        <v>0</v>
      </c>
      <c r="G19" s="177">
        <f t="shared" si="3"/>
        <v>0</v>
      </c>
      <c r="H19" s="177">
        <f t="shared" si="3"/>
        <v>0</v>
      </c>
    </row>
    <row r="20" spans="1:8" ht="21" thickTop="1">
      <c r="A20" s="185" t="s">
        <v>35</v>
      </c>
      <c r="B20" s="1017" t="s">
        <v>341</v>
      </c>
      <c r="C20" s="167" t="s">
        <v>542</v>
      </c>
      <c r="D20" s="170"/>
      <c r="E20" s="186"/>
      <c r="F20" s="186"/>
      <c r="G20" s="186"/>
      <c r="H20" s="186"/>
    </row>
    <row r="21" spans="1:8">
      <c r="A21" s="187" t="s">
        <v>34</v>
      </c>
      <c r="B21" s="171"/>
      <c r="C21" s="172" t="s">
        <v>52</v>
      </c>
      <c r="D21" s="188" t="s">
        <v>25</v>
      </c>
      <c r="E21" s="186">
        <v>0</v>
      </c>
      <c r="F21" s="186">
        <v>0</v>
      </c>
      <c r="G21" s="186">
        <v>0</v>
      </c>
      <c r="H21" s="186">
        <v>0</v>
      </c>
    </row>
    <row r="22" spans="1:8">
      <c r="A22" s="189" t="s">
        <v>36</v>
      </c>
      <c r="B22" s="171"/>
      <c r="C22" s="172" t="s">
        <v>53</v>
      </c>
      <c r="D22" s="170"/>
      <c r="E22" s="186"/>
      <c r="F22" s="186"/>
      <c r="G22" s="186"/>
      <c r="H22" s="186"/>
    </row>
    <row r="23" spans="1:8" ht="21" thickBot="1">
      <c r="A23" s="190"/>
      <c r="B23" s="184"/>
      <c r="C23" s="176" t="s">
        <v>1</v>
      </c>
      <c r="D23" s="176" t="s">
        <v>25</v>
      </c>
      <c r="E23" s="177">
        <f>SUM(E20:E21)</f>
        <v>0</v>
      </c>
      <c r="F23" s="177">
        <f>SUM(F20:F21)</f>
        <v>0</v>
      </c>
      <c r="G23" s="177">
        <f>SUM(G20:G21)</f>
        <v>0</v>
      </c>
      <c r="H23" s="177">
        <f>SUM(H20:H21)</f>
        <v>0</v>
      </c>
    </row>
    <row r="24" spans="1:8" ht="21" thickTop="1">
      <c r="A24" s="185" t="s">
        <v>37</v>
      </c>
      <c r="B24" s="1017" t="s">
        <v>341</v>
      </c>
      <c r="C24" s="167" t="s">
        <v>542</v>
      </c>
      <c r="D24" s="173"/>
      <c r="E24" s="173"/>
      <c r="F24" s="173"/>
      <c r="G24" s="173"/>
      <c r="H24" s="173"/>
    </row>
    <row r="25" spans="1:8">
      <c r="A25" s="187" t="s">
        <v>38</v>
      </c>
      <c r="B25" s="139"/>
      <c r="C25" s="172" t="s">
        <v>52</v>
      </c>
      <c r="D25" s="173" t="s">
        <v>25</v>
      </c>
      <c r="E25" s="173">
        <v>0</v>
      </c>
      <c r="F25" s="173">
        <v>0</v>
      </c>
      <c r="G25" s="173">
        <v>0</v>
      </c>
      <c r="H25" s="173">
        <v>0</v>
      </c>
    </row>
    <row r="26" spans="1:8">
      <c r="A26" s="187" t="s">
        <v>39</v>
      </c>
      <c r="B26" s="191"/>
      <c r="C26" s="172" t="s">
        <v>53</v>
      </c>
      <c r="D26" s="173"/>
      <c r="E26" s="192"/>
      <c r="F26" s="192"/>
      <c r="G26" s="192"/>
      <c r="H26" s="192"/>
    </row>
    <row r="27" spans="1:8" ht="21" thickBot="1">
      <c r="A27" s="195"/>
      <c r="B27" s="184"/>
      <c r="C27" s="176" t="s">
        <v>1</v>
      </c>
      <c r="D27" s="176" t="s">
        <v>25</v>
      </c>
      <c r="E27" s="177">
        <f>SUM(E25:E26)</f>
        <v>0</v>
      </c>
      <c r="F27" s="177">
        <f t="shared" ref="F27:H27" si="4">SUM(F25:F26)</f>
        <v>0</v>
      </c>
      <c r="G27" s="177">
        <f t="shared" si="4"/>
        <v>0</v>
      </c>
      <c r="H27" s="177">
        <f t="shared" si="4"/>
        <v>0</v>
      </c>
    </row>
    <row r="28" spans="1:8" ht="21" thickTop="1">
      <c r="A28" s="185" t="s">
        <v>40</v>
      </c>
      <c r="B28" s="1017" t="s">
        <v>341</v>
      </c>
      <c r="C28" s="167" t="s">
        <v>542</v>
      </c>
      <c r="D28" s="173"/>
      <c r="E28" s="173"/>
      <c r="F28" s="173"/>
      <c r="G28" s="173"/>
      <c r="H28" s="173"/>
    </row>
    <row r="29" spans="1:8">
      <c r="A29" s="187" t="s">
        <v>38</v>
      </c>
      <c r="B29" s="194"/>
      <c r="C29" s="172" t="s">
        <v>52</v>
      </c>
      <c r="D29" s="173" t="s">
        <v>25</v>
      </c>
      <c r="E29" s="173">
        <v>2</v>
      </c>
      <c r="F29" s="173">
        <v>2</v>
      </c>
      <c r="G29" s="173">
        <v>2</v>
      </c>
      <c r="H29" s="173">
        <v>2</v>
      </c>
    </row>
    <row r="30" spans="1:8">
      <c r="A30" s="187" t="s">
        <v>41</v>
      </c>
      <c r="B30" s="139"/>
      <c r="C30" s="172" t="s">
        <v>53</v>
      </c>
      <c r="D30" s="173"/>
      <c r="E30" s="173"/>
      <c r="F30" s="173"/>
      <c r="G30" s="173"/>
      <c r="H30" s="173"/>
    </row>
    <row r="31" spans="1:8" ht="21" thickBot="1">
      <c r="A31" s="195"/>
      <c r="B31" s="197"/>
      <c r="C31" s="176" t="s">
        <v>1</v>
      </c>
      <c r="D31" s="176" t="s">
        <v>25</v>
      </c>
      <c r="E31" s="198">
        <f>SUM(E29:E30)</f>
        <v>2</v>
      </c>
      <c r="F31" s="198">
        <f t="shared" ref="F31:H31" si="5">SUM(F29:F30)</f>
        <v>2</v>
      </c>
      <c r="G31" s="198">
        <f t="shared" si="5"/>
        <v>2</v>
      </c>
      <c r="H31" s="198">
        <f t="shared" si="5"/>
        <v>2</v>
      </c>
    </row>
    <row r="32" spans="1:8" ht="21" thickTop="1">
      <c r="A32" s="185" t="s">
        <v>42</v>
      </c>
      <c r="B32" s="1017" t="s">
        <v>341</v>
      </c>
      <c r="C32" s="167" t="s">
        <v>542</v>
      </c>
      <c r="D32" s="199"/>
      <c r="E32" s="1304"/>
      <c r="F32" s="1304"/>
      <c r="G32" s="1304"/>
      <c r="H32" s="1304"/>
    </row>
    <row r="33" spans="1:8">
      <c r="A33" s="187" t="s">
        <v>38</v>
      </c>
      <c r="B33" s="196"/>
      <c r="C33" s="172" t="s">
        <v>52</v>
      </c>
      <c r="D33" s="200" t="s">
        <v>25</v>
      </c>
      <c r="E33" s="1305">
        <v>0</v>
      </c>
      <c r="F33" s="1305">
        <v>0</v>
      </c>
      <c r="G33" s="1305">
        <v>0</v>
      </c>
      <c r="H33" s="1305">
        <v>0</v>
      </c>
    </row>
    <row r="34" spans="1:8">
      <c r="A34" s="187" t="s">
        <v>43</v>
      </c>
      <c r="B34" s="196"/>
      <c r="C34" s="172" t="s">
        <v>53</v>
      </c>
      <c r="D34" s="200"/>
      <c r="E34" s="1305"/>
      <c r="F34" s="1305"/>
      <c r="G34" s="1305"/>
      <c r="H34" s="1305"/>
    </row>
    <row r="35" spans="1:8">
      <c r="A35" s="201"/>
      <c r="B35" s="197"/>
      <c r="C35" s="198" t="s">
        <v>1</v>
      </c>
      <c r="D35" s="202" t="s">
        <v>27</v>
      </c>
      <c r="E35" s="1306">
        <f>SUM(E33:E34)</f>
        <v>0</v>
      </c>
      <c r="F35" s="1306">
        <f t="shared" ref="F35:H35" si="6">SUM(F33:F34)</f>
        <v>0</v>
      </c>
      <c r="G35" s="1306">
        <f t="shared" si="6"/>
        <v>0</v>
      </c>
      <c r="H35" s="1306">
        <f t="shared" si="6"/>
        <v>0</v>
      </c>
    </row>
    <row r="36" spans="1:8">
      <c r="A36" s="203" t="s">
        <v>44</v>
      </c>
      <c r="B36" s="204"/>
      <c r="C36" s="205"/>
      <c r="D36" s="206"/>
      <c r="E36" s="207" t="s">
        <v>45</v>
      </c>
      <c r="F36" s="208"/>
      <c r="G36" s="208"/>
      <c r="H36" s="208"/>
    </row>
    <row r="37" spans="1:8">
      <c r="A37" s="201"/>
      <c r="B37" s="1300"/>
      <c r="C37" s="1301"/>
      <c r="D37" s="175"/>
      <c r="E37" s="1302" t="s">
        <v>45</v>
      </c>
      <c r="F37" s="1303"/>
      <c r="G37" s="1303"/>
      <c r="H37" s="1303"/>
    </row>
    <row r="38" spans="1:8">
      <c r="A38" s="209" t="s">
        <v>54</v>
      </c>
    </row>
  </sheetData>
  <mergeCells count="8">
    <mergeCell ref="A1:H1"/>
    <mergeCell ref="A2:H2"/>
    <mergeCell ref="A3:A4"/>
    <mergeCell ref="B3:B4"/>
    <mergeCell ref="C3:C4"/>
    <mergeCell ref="D3:D4"/>
    <mergeCell ref="E3:E4"/>
    <mergeCell ref="F3:H3"/>
  </mergeCells>
  <printOptions horizontalCentered="1"/>
  <pageMargins left="0.98425196850393704" right="0.78740157480314965" top="0.39370078740157483" bottom="0.39370078740157483" header="0.31496062992125984" footer="0.43307086614173229"/>
  <pageSetup paperSize="9" scale="95" orientation="portrait" r:id="rId1"/>
  <headerFooter>
    <oddHeader>&amp;C&amp;"TH SarabunPSK,Regular"&amp;16&amp;P/&amp;N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showGridLines="0" view="pageBreakPreview" topLeftCell="A21" zoomScale="110" zoomScaleNormal="110" zoomScaleSheetLayoutView="110" workbookViewId="0">
      <selection activeCell="J6" sqref="J6"/>
    </sheetView>
  </sheetViews>
  <sheetFormatPr defaultColWidth="9.125" defaultRowHeight="20.25"/>
  <cols>
    <col min="1" max="1" width="8.375" style="155" customWidth="1"/>
    <col min="2" max="2" width="6" style="156" customWidth="1"/>
    <col min="3" max="3" width="39.5" style="156" customWidth="1"/>
    <col min="4" max="4" width="6.375" style="155" customWidth="1"/>
    <col min="5" max="5" width="6.125" style="157" customWidth="1"/>
    <col min="6" max="6" width="5.25" style="157" bestFit="1" customWidth="1"/>
    <col min="7" max="8" width="5" style="157" bestFit="1" customWidth="1"/>
    <col min="9" max="16384" width="9.125" style="158"/>
  </cols>
  <sheetData>
    <row r="1" spans="1:11" ht="18" customHeight="1">
      <c r="A1" s="1613" t="s">
        <v>22</v>
      </c>
      <c r="B1" s="1613"/>
      <c r="C1" s="1613"/>
      <c r="D1" s="1613"/>
      <c r="E1" s="1613"/>
      <c r="F1" s="1613"/>
      <c r="G1" s="1613"/>
      <c r="H1" s="1613"/>
    </row>
    <row r="2" spans="1:11" ht="20.25" customHeight="1">
      <c r="A2" s="1614" t="s">
        <v>543</v>
      </c>
      <c r="B2" s="1614"/>
      <c r="C2" s="1614"/>
      <c r="D2" s="1614"/>
      <c r="E2" s="1614"/>
      <c r="F2" s="1614"/>
      <c r="G2" s="1614"/>
      <c r="H2" s="1614"/>
    </row>
    <row r="3" spans="1:11">
      <c r="A3" s="1615" t="s">
        <v>23</v>
      </c>
      <c r="B3" s="1617" t="s">
        <v>24</v>
      </c>
      <c r="C3" s="1617" t="s">
        <v>72</v>
      </c>
      <c r="D3" s="1617" t="s">
        <v>0</v>
      </c>
      <c r="E3" s="1620" t="s">
        <v>105</v>
      </c>
      <c r="F3" s="1621" t="s">
        <v>2</v>
      </c>
      <c r="G3" s="1622"/>
      <c r="H3" s="1622"/>
    </row>
    <row r="4" spans="1:11">
      <c r="A4" s="1616"/>
      <c r="B4" s="1618"/>
      <c r="C4" s="1619"/>
      <c r="D4" s="1619"/>
      <c r="E4" s="1616"/>
      <c r="F4" s="1027">
        <v>2561</v>
      </c>
      <c r="G4" s="1027">
        <v>2562</v>
      </c>
      <c r="H4" s="1027">
        <v>2563</v>
      </c>
    </row>
    <row r="5" spans="1:11" ht="21" thickBot="1">
      <c r="A5" s="160"/>
      <c r="B5" s="161"/>
      <c r="C5" s="160" t="s">
        <v>14</v>
      </c>
      <c r="D5" s="160" t="s">
        <v>25</v>
      </c>
      <c r="E5" s="162">
        <f>SUM(E31+E15+E10)</f>
        <v>57</v>
      </c>
      <c r="F5" s="162">
        <f t="shared" ref="F5:H5" si="0">SUM(F31+F15+F10)</f>
        <v>57</v>
      </c>
      <c r="G5" s="162">
        <f t="shared" si="0"/>
        <v>57</v>
      </c>
      <c r="H5" s="162">
        <f t="shared" si="0"/>
        <v>57</v>
      </c>
    </row>
    <row r="6" spans="1:11" ht="21.75" thickTop="1" thickBot="1">
      <c r="A6" s="163"/>
      <c r="B6" s="164"/>
      <c r="C6" s="163" t="s">
        <v>26</v>
      </c>
      <c r="D6" s="163" t="s">
        <v>27</v>
      </c>
      <c r="E6" s="165"/>
      <c r="F6" s="165"/>
      <c r="G6" s="165"/>
      <c r="H6" s="165"/>
    </row>
    <row r="7" spans="1:11" ht="21" thickTop="1">
      <c r="A7" s="166" t="s">
        <v>28</v>
      </c>
      <c r="B7" s="1017" t="s">
        <v>192</v>
      </c>
      <c r="C7" s="167" t="s">
        <v>193</v>
      </c>
      <c r="D7" s="168"/>
      <c r="E7" s="169"/>
      <c r="F7" s="169"/>
      <c r="G7" s="169"/>
      <c r="H7" s="169"/>
    </row>
    <row r="8" spans="1:11">
      <c r="A8" s="170"/>
      <c r="B8" s="1018"/>
      <c r="C8" s="172" t="s">
        <v>52</v>
      </c>
      <c r="D8" s="173" t="s">
        <v>25</v>
      </c>
      <c r="E8" s="174">
        <v>35</v>
      </c>
      <c r="F8" s="174">
        <v>35</v>
      </c>
      <c r="G8" s="174">
        <v>32</v>
      </c>
      <c r="H8" s="174">
        <v>30</v>
      </c>
      <c r="K8" s="158" t="s">
        <v>58</v>
      </c>
    </row>
    <row r="9" spans="1:11">
      <c r="A9" s="170"/>
      <c r="B9" s="1018"/>
      <c r="C9" s="172" t="s">
        <v>53</v>
      </c>
      <c r="D9" s="173" t="s">
        <v>25</v>
      </c>
      <c r="E9" s="174">
        <v>0</v>
      </c>
      <c r="F9" s="174">
        <v>0</v>
      </c>
      <c r="G9" s="174">
        <v>0</v>
      </c>
      <c r="H9" s="174">
        <v>0</v>
      </c>
    </row>
    <row r="10" spans="1:11" ht="21" thickBot="1">
      <c r="A10" s="175"/>
      <c r="B10" s="1019"/>
      <c r="C10" s="176" t="s">
        <v>1</v>
      </c>
      <c r="D10" s="176" t="s">
        <v>25</v>
      </c>
      <c r="E10" s="177">
        <f>SUM(E8:E9)</f>
        <v>35</v>
      </c>
      <c r="F10" s="177">
        <f t="shared" ref="F10:H10" si="1">SUM(F8:F9)</f>
        <v>35</v>
      </c>
      <c r="G10" s="177">
        <f t="shared" si="1"/>
        <v>32</v>
      </c>
      <c r="H10" s="177">
        <f t="shared" si="1"/>
        <v>30</v>
      </c>
    </row>
    <row r="11" spans="1:11" ht="21" thickTop="1">
      <c r="A11" s="178" t="s">
        <v>29</v>
      </c>
      <c r="B11" s="1017" t="s">
        <v>192</v>
      </c>
      <c r="C11" s="167" t="s">
        <v>193</v>
      </c>
      <c r="D11" s="180"/>
      <c r="E11" s="181"/>
      <c r="F11" s="181"/>
      <c r="G11" s="181"/>
      <c r="H11" s="181"/>
    </row>
    <row r="12" spans="1:11">
      <c r="A12" s="182" t="s">
        <v>30</v>
      </c>
      <c r="B12" s="179"/>
      <c r="C12" s="172" t="s">
        <v>52</v>
      </c>
      <c r="D12" s="188" t="s">
        <v>25</v>
      </c>
      <c r="E12" s="1021">
        <v>12</v>
      </c>
      <c r="F12" s="1021">
        <v>13</v>
      </c>
      <c r="G12" s="1021">
        <v>13</v>
      </c>
      <c r="H12" s="1021">
        <v>16</v>
      </c>
    </row>
    <row r="13" spans="1:11">
      <c r="A13" s="182" t="s">
        <v>31</v>
      </c>
      <c r="B13" s="179"/>
      <c r="C13" s="172" t="s">
        <v>53</v>
      </c>
      <c r="D13" s="188" t="s">
        <v>25</v>
      </c>
      <c r="E13" s="1021">
        <v>1</v>
      </c>
      <c r="F13" s="1021">
        <v>0</v>
      </c>
      <c r="G13" s="1021">
        <v>3</v>
      </c>
      <c r="H13" s="1021">
        <v>2</v>
      </c>
    </row>
    <row r="14" spans="1:11">
      <c r="A14" s="182" t="s">
        <v>32</v>
      </c>
      <c r="B14" s="179"/>
      <c r="C14" s="183"/>
      <c r="D14" s="188"/>
      <c r="E14" s="1021"/>
      <c r="F14" s="1021"/>
      <c r="G14" s="1021"/>
      <c r="H14" s="1021"/>
    </row>
    <row r="15" spans="1:11" ht="21" thickBot="1">
      <c r="A15" s="170"/>
      <c r="B15" s="184"/>
      <c r="C15" s="176" t="s">
        <v>1</v>
      </c>
      <c r="D15" s="176" t="s">
        <v>25</v>
      </c>
      <c r="E15" s="177">
        <f>SUM(E12:E14)</f>
        <v>13</v>
      </c>
      <c r="F15" s="177">
        <f t="shared" ref="F15:H15" si="2">SUM(F12:F14)</f>
        <v>13</v>
      </c>
      <c r="G15" s="177">
        <f t="shared" si="2"/>
        <v>16</v>
      </c>
      <c r="H15" s="177">
        <f t="shared" si="2"/>
        <v>18</v>
      </c>
    </row>
    <row r="16" spans="1:11" ht="21" thickTop="1">
      <c r="A16" s="185" t="s">
        <v>33</v>
      </c>
      <c r="B16" s="1017" t="s">
        <v>192</v>
      </c>
      <c r="C16" s="167" t="s">
        <v>193</v>
      </c>
      <c r="D16" s="170"/>
      <c r="E16" s="186"/>
      <c r="F16" s="186"/>
      <c r="G16" s="186"/>
      <c r="H16" s="186"/>
    </row>
    <row r="17" spans="1:8">
      <c r="A17" s="187" t="s">
        <v>34</v>
      </c>
      <c r="B17" s="171"/>
      <c r="C17" s="172" t="s">
        <v>541</v>
      </c>
      <c r="D17" s="188" t="s">
        <v>25</v>
      </c>
      <c r="E17" s="186">
        <v>0</v>
      </c>
      <c r="F17" s="186">
        <v>0</v>
      </c>
      <c r="G17" s="186">
        <v>0</v>
      </c>
      <c r="H17" s="186">
        <v>0</v>
      </c>
    </row>
    <row r="18" spans="1:8">
      <c r="A18" s="170"/>
      <c r="B18" s="171"/>
      <c r="C18" s="172" t="s">
        <v>53</v>
      </c>
      <c r="D18" s="170"/>
      <c r="E18" s="186"/>
      <c r="F18" s="186"/>
      <c r="G18" s="186"/>
      <c r="H18" s="186"/>
    </row>
    <row r="19" spans="1:8" ht="21" thickBot="1">
      <c r="A19" s="170"/>
      <c r="B19" s="184"/>
      <c r="C19" s="176" t="s">
        <v>1</v>
      </c>
      <c r="D19" s="176" t="s">
        <v>25</v>
      </c>
      <c r="E19" s="177">
        <f>SUM(E17:E18)</f>
        <v>0</v>
      </c>
      <c r="F19" s="177">
        <f t="shared" ref="F19:H19" si="3">SUM(F17:F18)</f>
        <v>0</v>
      </c>
      <c r="G19" s="177">
        <f t="shared" si="3"/>
        <v>0</v>
      </c>
      <c r="H19" s="177">
        <f t="shared" si="3"/>
        <v>0</v>
      </c>
    </row>
    <row r="20" spans="1:8" ht="21" thickTop="1">
      <c r="A20" s="185" t="s">
        <v>35</v>
      </c>
      <c r="B20" s="1017" t="s">
        <v>192</v>
      </c>
      <c r="C20" s="167" t="s">
        <v>193</v>
      </c>
      <c r="D20" s="170"/>
      <c r="E20" s="186"/>
      <c r="F20" s="186"/>
      <c r="G20" s="186"/>
      <c r="H20" s="186"/>
    </row>
    <row r="21" spans="1:8">
      <c r="A21" s="187" t="s">
        <v>34</v>
      </c>
      <c r="B21" s="171"/>
      <c r="C21" s="172" t="s">
        <v>52</v>
      </c>
      <c r="D21" s="188" t="s">
        <v>25</v>
      </c>
      <c r="E21" s="186">
        <v>0</v>
      </c>
      <c r="F21" s="186">
        <v>0</v>
      </c>
      <c r="G21" s="186">
        <v>0</v>
      </c>
      <c r="H21" s="186">
        <v>0</v>
      </c>
    </row>
    <row r="22" spans="1:8">
      <c r="A22" s="189" t="s">
        <v>36</v>
      </c>
      <c r="B22" s="171"/>
      <c r="C22" s="172" t="s">
        <v>53</v>
      </c>
      <c r="D22" s="170"/>
      <c r="E22" s="186"/>
      <c r="F22" s="186"/>
      <c r="G22" s="186"/>
      <c r="H22" s="186"/>
    </row>
    <row r="23" spans="1:8" ht="21" thickBot="1">
      <c r="A23" s="190"/>
      <c r="B23" s="184"/>
      <c r="C23" s="176" t="s">
        <v>1</v>
      </c>
      <c r="D23" s="176" t="s">
        <v>25</v>
      </c>
      <c r="E23" s="177">
        <f>SUM(E20:E21)</f>
        <v>0</v>
      </c>
      <c r="F23" s="177">
        <f>SUM(F20:F21)</f>
        <v>0</v>
      </c>
      <c r="G23" s="177">
        <f>SUM(G20:G21)</f>
        <v>0</v>
      </c>
      <c r="H23" s="177">
        <f>SUM(H20:H21)</f>
        <v>0</v>
      </c>
    </row>
    <row r="24" spans="1:8" ht="21" thickTop="1">
      <c r="A24" s="185" t="s">
        <v>37</v>
      </c>
      <c r="B24" s="1017" t="s">
        <v>192</v>
      </c>
      <c r="C24" s="167" t="s">
        <v>193</v>
      </c>
      <c r="D24" s="173"/>
      <c r="E24" s="173"/>
      <c r="F24" s="173"/>
      <c r="G24" s="173"/>
      <c r="H24" s="173"/>
    </row>
    <row r="25" spans="1:8">
      <c r="A25" s="187" t="s">
        <v>38</v>
      </c>
      <c r="B25" s="139"/>
      <c r="C25" s="172" t="s">
        <v>52</v>
      </c>
      <c r="D25" s="173" t="s">
        <v>25</v>
      </c>
      <c r="E25" s="173">
        <v>0</v>
      </c>
      <c r="F25" s="173">
        <v>0</v>
      </c>
      <c r="G25" s="173">
        <v>0</v>
      </c>
      <c r="H25" s="173">
        <v>0</v>
      </c>
    </row>
    <row r="26" spans="1:8">
      <c r="A26" s="187" t="s">
        <v>39</v>
      </c>
      <c r="B26" s="191"/>
      <c r="C26" s="172" t="s">
        <v>53</v>
      </c>
      <c r="D26" s="173"/>
      <c r="E26" s="192"/>
      <c r="F26" s="192"/>
      <c r="G26" s="192"/>
      <c r="H26" s="192"/>
    </row>
    <row r="27" spans="1:8" ht="21" thickBot="1">
      <c r="A27" s="195"/>
      <c r="B27" s="184"/>
      <c r="C27" s="176" t="s">
        <v>1</v>
      </c>
      <c r="D27" s="176" t="s">
        <v>25</v>
      </c>
      <c r="E27" s="177">
        <f>SUM(E25:E26)</f>
        <v>0</v>
      </c>
      <c r="F27" s="177">
        <f t="shared" ref="F27:H27" si="4">SUM(F25:F26)</f>
        <v>0</v>
      </c>
      <c r="G27" s="177">
        <f t="shared" si="4"/>
        <v>0</v>
      </c>
      <c r="H27" s="177">
        <f t="shared" si="4"/>
        <v>0</v>
      </c>
    </row>
    <row r="28" spans="1:8" ht="21" thickTop="1">
      <c r="A28" s="185" t="s">
        <v>40</v>
      </c>
      <c r="B28" s="1017" t="s">
        <v>192</v>
      </c>
      <c r="C28" s="167" t="s">
        <v>193</v>
      </c>
      <c r="D28" s="173"/>
      <c r="E28" s="173"/>
      <c r="F28" s="173"/>
      <c r="G28" s="173"/>
      <c r="H28" s="173"/>
    </row>
    <row r="29" spans="1:8">
      <c r="A29" s="187" t="s">
        <v>38</v>
      </c>
      <c r="B29" s="194"/>
      <c r="C29" s="172" t="s">
        <v>52</v>
      </c>
      <c r="D29" s="173" t="s">
        <v>25</v>
      </c>
      <c r="E29" s="173">
        <v>7</v>
      </c>
      <c r="F29" s="173">
        <v>9</v>
      </c>
      <c r="G29" s="173">
        <v>9</v>
      </c>
      <c r="H29" s="173">
        <v>9</v>
      </c>
    </row>
    <row r="30" spans="1:8">
      <c r="A30" s="187" t="s">
        <v>41</v>
      </c>
      <c r="B30" s="139"/>
      <c r="C30" s="172" t="s">
        <v>53</v>
      </c>
      <c r="D30" s="173" t="s">
        <v>25</v>
      </c>
      <c r="E30" s="173">
        <v>2</v>
      </c>
      <c r="F30" s="173">
        <v>0</v>
      </c>
      <c r="G30" s="173">
        <v>0</v>
      </c>
      <c r="H30" s="173">
        <v>0</v>
      </c>
    </row>
    <row r="31" spans="1:8" ht="21" thickBot="1">
      <c r="A31" s="195"/>
      <c r="B31" s="197"/>
      <c r="C31" s="176" t="s">
        <v>1</v>
      </c>
      <c r="D31" s="176" t="s">
        <v>25</v>
      </c>
      <c r="E31" s="198">
        <f>SUM(E29:E30)</f>
        <v>9</v>
      </c>
      <c r="F31" s="198">
        <f t="shared" ref="F31:H31" si="5">SUM(F29:F30)</f>
        <v>9</v>
      </c>
      <c r="G31" s="198">
        <f t="shared" si="5"/>
        <v>9</v>
      </c>
      <c r="H31" s="198">
        <f t="shared" si="5"/>
        <v>9</v>
      </c>
    </row>
    <row r="32" spans="1:8" ht="21" thickTop="1">
      <c r="A32" s="185" t="s">
        <v>42</v>
      </c>
      <c r="B32" s="1017" t="s">
        <v>192</v>
      </c>
      <c r="C32" s="167" t="s">
        <v>193</v>
      </c>
      <c r="D32" s="199"/>
      <c r="E32" s="1304"/>
      <c r="F32" s="1304"/>
      <c r="G32" s="1304"/>
      <c r="H32" s="1304"/>
    </row>
    <row r="33" spans="1:8">
      <c r="A33" s="187" t="s">
        <v>38</v>
      </c>
      <c r="B33" s="196"/>
      <c r="C33" s="172" t="s">
        <v>52</v>
      </c>
      <c r="D33" s="200" t="s">
        <v>25</v>
      </c>
      <c r="E33" s="1305">
        <v>0</v>
      </c>
      <c r="F33" s="1305">
        <v>0</v>
      </c>
      <c r="G33" s="1305">
        <v>0</v>
      </c>
      <c r="H33" s="1305">
        <v>0</v>
      </c>
    </row>
    <row r="34" spans="1:8">
      <c r="A34" s="187" t="s">
        <v>43</v>
      </c>
      <c r="B34" s="196"/>
      <c r="C34" s="172" t="s">
        <v>53</v>
      </c>
      <c r="D34" s="200"/>
      <c r="E34" s="1305"/>
      <c r="F34" s="1305"/>
      <c r="G34" s="1305"/>
      <c r="H34" s="1305"/>
    </row>
    <row r="35" spans="1:8">
      <c r="A35" s="201"/>
      <c r="B35" s="197"/>
      <c r="C35" s="198" t="s">
        <v>1</v>
      </c>
      <c r="D35" s="202" t="s">
        <v>27</v>
      </c>
      <c r="E35" s="1306">
        <f>SUM(E33:E34)</f>
        <v>0</v>
      </c>
      <c r="F35" s="1306">
        <f t="shared" ref="F35:H35" si="6">SUM(F33:F34)</f>
        <v>0</v>
      </c>
      <c r="G35" s="1306">
        <f t="shared" si="6"/>
        <v>0</v>
      </c>
      <c r="H35" s="1306">
        <f t="shared" si="6"/>
        <v>0</v>
      </c>
    </row>
    <row r="36" spans="1:8">
      <c r="A36" s="203" t="s">
        <v>44</v>
      </c>
      <c r="B36" s="204"/>
      <c r="C36" s="205"/>
      <c r="D36" s="206"/>
      <c r="E36" s="207" t="s">
        <v>45</v>
      </c>
      <c r="F36" s="208"/>
      <c r="G36" s="208"/>
      <c r="H36" s="208"/>
    </row>
    <row r="37" spans="1:8">
      <c r="A37" s="201"/>
      <c r="B37" s="1300"/>
      <c r="C37" s="1301"/>
      <c r="D37" s="175"/>
      <c r="E37" s="1302" t="s">
        <v>45</v>
      </c>
      <c r="F37" s="1303"/>
      <c r="G37" s="1303"/>
      <c r="H37" s="1303"/>
    </row>
    <row r="38" spans="1:8">
      <c r="A38" s="209" t="s">
        <v>54</v>
      </c>
    </row>
  </sheetData>
  <mergeCells count="8">
    <mergeCell ref="A1:H1"/>
    <mergeCell ref="A2:H2"/>
    <mergeCell ref="A3:A4"/>
    <mergeCell ref="B3:B4"/>
    <mergeCell ref="C3:C4"/>
    <mergeCell ref="D3:D4"/>
    <mergeCell ref="E3:E4"/>
    <mergeCell ref="F3:H3"/>
  </mergeCells>
  <printOptions horizontalCentered="1"/>
  <pageMargins left="0.98425196850393704" right="0.78740157480314965" top="0.39370078740157483" bottom="0.39370078740157483" header="0.31496062992125984" footer="0.43307086614173229"/>
  <pageSetup paperSize="9" scale="95" orientation="portrait" r:id="rId1"/>
  <headerFooter>
    <oddHeader>&amp;C&amp;"TH SarabunPSK,Regular"&amp;16&amp;P/&amp;N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6"/>
  <sheetViews>
    <sheetView showGridLines="0" view="pageBreakPreview" topLeftCell="A24" zoomScaleNormal="100" zoomScaleSheetLayoutView="100" workbookViewId="0">
      <selection activeCell="A31" sqref="A31"/>
    </sheetView>
  </sheetViews>
  <sheetFormatPr defaultColWidth="9.125" defaultRowHeight="22.5"/>
  <cols>
    <col min="1" max="1" width="102.125" style="18" customWidth="1"/>
    <col min="2" max="2" width="27.375" style="2" customWidth="1"/>
    <col min="3" max="8" width="6.25" style="3" customWidth="1"/>
    <col min="9" max="10" width="9.125" style="3" customWidth="1"/>
    <col min="11" max="16384" width="9.125" style="3"/>
  </cols>
  <sheetData>
    <row r="1" spans="1:8">
      <c r="A1" s="1"/>
      <c r="C1" s="211"/>
      <c r="D1" s="211"/>
      <c r="E1" s="211"/>
      <c r="F1" s="211"/>
      <c r="G1" s="211"/>
      <c r="H1" s="211"/>
    </row>
    <row r="2" spans="1:8">
      <c r="A2" s="4"/>
      <c r="C2" s="211"/>
      <c r="D2" s="211"/>
      <c r="E2" s="211"/>
      <c r="F2" s="211"/>
      <c r="G2" s="211"/>
      <c r="H2" s="211"/>
    </row>
    <row r="3" spans="1:8">
      <c r="A3" s="4"/>
      <c r="C3" s="211"/>
      <c r="D3" s="211"/>
      <c r="E3" s="211"/>
      <c r="F3" s="211"/>
      <c r="G3" s="211"/>
      <c r="H3" s="211"/>
    </row>
    <row r="4" spans="1:8">
      <c r="A4" s="4"/>
      <c r="C4" s="211"/>
      <c r="D4" s="211"/>
      <c r="E4" s="211"/>
      <c r="F4" s="211"/>
      <c r="G4" s="211"/>
      <c r="H4" s="211"/>
    </row>
    <row r="5" spans="1:8">
      <c r="A5" s="4"/>
      <c r="C5" s="211"/>
      <c r="D5" s="211"/>
      <c r="E5" s="211"/>
      <c r="F5" s="211"/>
      <c r="G5" s="211"/>
      <c r="H5" s="211"/>
    </row>
    <row r="6" spans="1:8">
      <c r="A6" s="4"/>
      <c r="C6" s="211"/>
      <c r="D6" s="211"/>
      <c r="E6" s="211"/>
      <c r="F6" s="211"/>
      <c r="G6" s="211"/>
      <c r="H6" s="211"/>
    </row>
    <row r="7" spans="1:8">
      <c r="A7" s="4"/>
      <c r="C7" s="211"/>
      <c r="D7" s="211"/>
      <c r="E7" s="211"/>
      <c r="F7" s="211"/>
      <c r="G7" s="211"/>
      <c r="H7" s="211"/>
    </row>
    <row r="8" spans="1:8" s="7" customFormat="1" ht="24" customHeight="1">
      <c r="A8" s="19" t="s">
        <v>85</v>
      </c>
      <c r="B8" s="6"/>
      <c r="C8" s="212"/>
      <c r="D8" s="212"/>
      <c r="E8" s="212"/>
      <c r="F8" s="212"/>
      <c r="G8" s="212"/>
      <c r="H8" s="212"/>
    </row>
    <row r="9" spans="1:8" s="7" customFormat="1" ht="67.5">
      <c r="A9" s="5" t="s">
        <v>84</v>
      </c>
      <c r="B9" s="6"/>
      <c r="C9" s="212"/>
      <c r="D9" s="212"/>
      <c r="E9" s="212"/>
      <c r="F9" s="212"/>
      <c r="G9" s="212"/>
      <c r="H9" s="212"/>
    </row>
    <row r="10" spans="1:8" s="9" customFormat="1">
      <c r="A10" s="8" t="s">
        <v>83</v>
      </c>
      <c r="B10" s="2"/>
      <c r="C10" s="213"/>
      <c r="D10" s="213"/>
      <c r="E10" s="213"/>
      <c r="F10" s="213"/>
      <c r="G10" s="213"/>
      <c r="H10" s="213"/>
    </row>
    <row r="11" spans="1:8" s="9" customFormat="1">
      <c r="A11" s="20" t="s">
        <v>86</v>
      </c>
      <c r="B11" s="2"/>
      <c r="C11" s="213"/>
      <c r="D11" s="213"/>
      <c r="E11" s="213"/>
      <c r="F11" s="213"/>
      <c r="G11" s="213"/>
      <c r="H11" s="213"/>
    </row>
    <row r="12" spans="1:8" s="7" customFormat="1" ht="20.25" customHeight="1">
      <c r="A12" s="1317" t="s">
        <v>546</v>
      </c>
      <c r="B12" s="6"/>
      <c r="C12" s="214"/>
      <c r="D12" s="214"/>
      <c r="E12" s="214"/>
      <c r="F12" s="214"/>
      <c r="G12" s="214"/>
      <c r="H12" s="214"/>
    </row>
    <row r="13" spans="1:8" s="7" customFormat="1" ht="24.75" customHeight="1">
      <c r="A13" s="11" t="s">
        <v>547</v>
      </c>
      <c r="B13" s="6"/>
      <c r="C13" s="214"/>
      <c r="D13" s="214"/>
      <c r="E13" s="214"/>
      <c r="F13" s="214"/>
      <c r="G13" s="214"/>
      <c r="H13" s="214"/>
    </row>
    <row r="14" spans="1:8" s="7" customFormat="1" ht="53.25" customHeight="1">
      <c r="A14" s="11" t="s">
        <v>582</v>
      </c>
      <c r="B14" s="6"/>
      <c r="C14" s="214"/>
      <c r="D14" s="214"/>
      <c r="E14" s="214"/>
      <c r="F14" s="214"/>
      <c r="G14" s="214"/>
      <c r="H14" s="214"/>
    </row>
    <row r="15" spans="1:8" s="7" customFormat="1">
      <c r="A15" s="12" t="s">
        <v>87</v>
      </c>
      <c r="B15" s="6"/>
      <c r="C15" s="214"/>
      <c r="D15" s="214"/>
      <c r="E15" s="214"/>
      <c r="F15" s="214"/>
      <c r="G15" s="214"/>
      <c r="H15" s="214"/>
    </row>
    <row r="16" spans="1:8" s="7" customFormat="1">
      <c r="A16" s="10" t="s">
        <v>76</v>
      </c>
      <c r="B16" s="6"/>
      <c r="C16" s="214"/>
      <c r="D16" s="214"/>
      <c r="E16" s="214"/>
      <c r="F16" s="214"/>
      <c r="G16" s="214"/>
      <c r="H16" s="214"/>
    </row>
    <row r="17" spans="1:8" s="7" customFormat="1">
      <c r="A17" s="10" t="s">
        <v>77</v>
      </c>
      <c r="B17" s="6"/>
      <c r="C17" s="214"/>
      <c r="D17" s="214"/>
      <c r="E17" s="214"/>
      <c r="F17" s="214"/>
      <c r="G17" s="214"/>
      <c r="H17" s="214"/>
    </row>
    <row r="18" spans="1:8" s="7" customFormat="1">
      <c r="A18" s="12" t="s">
        <v>88</v>
      </c>
      <c r="B18" s="6"/>
      <c r="C18" s="214"/>
      <c r="D18" s="214"/>
      <c r="E18" s="214"/>
      <c r="F18" s="214"/>
      <c r="G18" s="214"/>
      <c r="H18" s="214"/>
    </row>
    <row r="19" spans="1:8" s="7" customFormat="1">
      <c r="A19" s="10" t="s">
        <v>580</v>
      </c>
      <c r="B19" s="6"/>
      <c r="C19" s="214"/>
      <c r="D19" s="214"/>
      <c r="E19" s="214"/>
      <c r="F19" s="214"/>
      <c r="G19" s="214"/>
      <c r="H19" s="214"/>
    </row>
    <row r="20" spans="1:8" s="7" customFormat="1">
      <c r="A20" s="10" t="s">
        <v>89</v>
      </c>
      <c r="B20" s="6"/>
      <c r="C20" s="214"/>
      <c r="D20" s="214"/>
      <c r="E20" s="214"/>
      <c r="F20" s="214"/>
      <c r="G20" s="214"/>
      <c r="H20" s="214"/>
    </row>
    <row r="21" spans="1:8" s="7" customFormat="1">
      <c r="A21" s="12" t="s">
        <v>75</v>
      </c>
      <c r="B21" s="6"/>
      <c r="C21" s="214"/>
      <c r="D21" s="214"/>
      <c r="E21" s="214"/>
      <c r="F21" s="214"/>
      <c r="G21" s="214"/>
      <c r="H21" s="214"/>
    </row>
    <row r="22" spans="1:8" s="7" customFormat="1">
      <c r="A22" s="1314" t="s">
        <v>552</v>
      </c>
      <c r="B22" s="6"/>
      <c r="C22" s="214"/>
      <c r="D22" s="214"/>
      <c r="E22" s="214"/>
      <c r="F22" s="214"/>
      <c r="G22" s="214"/>
      <c r="H22" s="214"/>
    </row>
    <row r="23" spans="1:8" s="7" customFormat="1">
      <c r="A23" s="10" t="s">
        <v>553</v>
      </c>
      <c r="B23" s="6"/>
      <c r="C23" s="214"/>
      <c r="D23" s="214"/>
      <c r="E23" s="214"/>
      <c r="F23" s="214"/>
      <c r="G23" s="214"/>
      <c r="H23" s="214"/>
    </row>
    <row r="24" spans="1:8" s="7" customFormat="1">
      <c r="A24" s="10" t="s">
        <v>548</v>
      </c>
      <c r="B24" s="6"/>
      <c r="C24" s="214"/>
      <c r="D24" s="214"/>
      <c r="E24" s="214"/>
      <c r="F24" s="214"/>
      <c r="G24" s="214"/>
      <c r="H24" s="214"/>
    </row>
    <row r="25" spans="1:8" s="7" customFormat="1" ht="24.75" customHeight="1">
      <c r="A25" s="11" t="s">
        <v>554</v>
      </c>
      <c r="B25" s="6"/>
      <c r="C25" s="214"/>
      <c r="D25" s="214"/>
      <c r="E25" s="214"/>
      <c r="F25" s="214"/>
      <c r="G25" s="214"/>
      <c r="H25" s="214"/>
    </row>
    <row r="26" spans="1:8" s="7" customFormat="1" ht="88.5" customHeight="1">
      <c r="A26" s="11" t="s">
        <v>555</v>
      </c>
      <c r="B26" s="6"/>
      <c r="C26" s="214"/>
      <c r="D26" s="214"/>
      <c r="E26" s="214"/>
      <c r="F26" s="214"/>
      <c r="G26" s="214"/>
      <c r="H26" s="214"/>
    </row>
    <row r="27" spans="1:8" s="7" customFormat="1">
      <c r="A27" s="1334" t="s">
        <v>556</v>
      </c>
      <c r="B27" s="6"/>
      <c r="C27" s="214"/>
      <c r="D27" s="214"/>
      <c r="E27" s="214"/>
      <c r="F27" s="214"/>
      <c r="G27" s="214"/>
      <c r="H27" s="214"/>
    </row>
    <row r="28" spans="1:8" s="7" customFormat="1">
      <c r="A28" s="1338" t="s">
        <v>549</v>
      </c>
      <c r="B28" s="6"/>
      <c r="C28" s="214"/>
      <c r="D28" s="214"/>
      <c r="E28" s="214"/>
      <c r="F28" s="214"/>
      <c r="G28" s="214"/>
      <c r="H28" s="214"/>
    </row>
    <row r="29" spans="1:8" s="7" customFormat="1">
      <c r="A29" s="10" t="s">
        <v>550</v>
      </c>
      <c r="B29" s="6"/>
      <c r="C29" s="214"/>
      <c r="D29" s="214"/>
      <c r="E29" s="214"/>
      <c r="F29" s="214"/>
      <c r="G29" s="214"/>
      <c r="H29" s="214"/>
    </row>
    <row r="30" spans="1:8" s="7" customFormat="1">
      <c r="A30" s="10" t="s">
        <v>551</v>
      </c>
      <c r="B30" s="6"/>
      <c r="C30" s="214"/>
      <c r="D30" s="214"/>
      <c r="E30" s="214"/>
      <c r="F30" s="214"/>
      <c r="G30" s="214"/>
      <c r="H30" s="214"/>
    </row>
    <row r="31" spans="1:8" s="7" customFormat="1" ht="25.5" customHeight="1">
      <c r="A31" s="11" t="s">
        <v>557</v>
      </c>
      <c r="B31" s="6"/>
      <c r="C31" s="214"/>
      <c r="D31" s="214"/>
      <c r="E31" s="214"/>
      <c r="F31" s="214"/>
      <c r="G31" s="214"/>
      <c r="H31" s="214"/>
    </row>
    <row r="32" spans="1:8" s="7" customFormat="1">
      <c r="A32" s="11" t="s">
        <v>558</v>
      </c>
      <c r="B32" s="6"/>
      <c r="C32" s="214"/>
      <c r="D32" s="214"/>
      <c r="E32" s="214"/>
      <c r="F32" s="214"/>
      <c r="G32" s="214"/>
      <c r="H32" s="214"/>
    </row>
    <row r="33" spans="1:8" s="7" customFormat="1">
      <c r="A33" s="10" t="s">
        <v>576</v>
      </c>
      <c r="B33" s="6"/>
      <c r="C33" s="214"/>
      <c r="D33" s="214"/>
      <c r="E33" s="214"/>
      <c r="F33" s="214"/>
      <c r="G33" s="214"/>
      <c r="H33" s="214"/>
    </row>
    <row r="34" spans="1:8" s="7" customFormat="1" ht="26.25" customHeight="1">
      <c r="A34" s="11" t="s">
        <v>559</v>
      </c>
      <c r="B34" s="6"/>
      <c r="C34" s="214"/>
      <c r="D34" s="214"/>
      <c r="E34" s="214"/>
      <c r="F34" s="214"/>
      <c r="G34" s="214"/>
      <c r="H34" s="214"/>
    </row>
    <row r="35" spans="1:8" s="7" customFormat="1" ht="21.75" customHeight="1">
      <c r="A35" s="11" t="s">
        <v>560</v>
      </c>
      <c r="B35" s="6"/>
      <c r="C35" s="214"/>
      <c r="D35" s="214"/>
      <c r="E35" s="214"/>
      <c r="F35" s="214"/>
      <c r="G35" s="214"/>
      <c r="H35" s="214"/>
    </row>
    <row r="36" spans="1:8" s="7" customFormat="1">
      <c r="A36" s="10" t="s">
        <v>577</v>
      </c>
      <c r="B36" s="6"/>
      <c r="C36" s="214"/>
      <c r="D36" s="214"/>
      <c r="E36" s="214"/>
      <c r="F36" s="214"/>
      <c r="G36" s="214"/>
      <c r="H36" s="214"/>
    </row>
    <row r="37" spans="1:8" s="7" customFormat="1">
      <c r="A37" s="10" t="s">
        <v>561</v>
      </c>
      <c r="B37" s="6"/>
      <c r="C37" s="214"/>
      <c r="D37" s="214"/>
      <c r="E37" s="214"/>
      <c r="F37" s="214"/>
      <c r="G37" s="214"/>
      <c r="H37" s="214"/>
    </row>
    <row r="38" spans="1:8" s="7" customFormat="1" ht="45">
      <c r="A38" s="11" t="s">
        <v>562</v>
      </c>
      <c r="B38" s="6"/>
      <c r="C38" s="214"/>
      <c r="D38" s="214"/>
      <c r="E38" s="214"/>
      <c r="F38" s="214"/>
      <c r="G38" s="214"/>
      <c r="H38" s="214"/>
    </row>
    <row r="39" spans="1:8" s="7" customFormat="1">
      <c r="A39" s="11" t="s">
        <v>563</v>
      </c>
      <c r="B39" s="6"/>
      <c r="C39" s="214"/>
      <c r="D39" s="214"/>
      <c r="E39" s="214"/>
      <c r="F39" s="214"/>
      <c r="G39" s="214"/>
      <c r="H39" s="214"/>
    </row>
    <row r="40" spans="1:8" s="7" customFormat="1">
      <c r="A40" s="11" t="s">
        <v>564</v>
      </c>
      <c r="B40" s="6"/>
      <c r="C40" s="214"/>
      <c r="D40" s="214"/>
      <c r="E40" s="214"/>
      <c r="F40" s="214"/>
      <c r="G40" s="214"/>
      <c r="H40" s="214"/>
    </row>
    <row r="41" spans="1:8" s="7" customFormat="1" ht="45">
      <c r="A41" s="11" t="s">
        <v>565</v>
      </c>
      <c r="B41" s="6"/>
      <c r="C41" s="214"/>
      <c r="D41" s="214"/>
      <c r="E41" s="214"/>
      <c r="F41" s="214"/>
      <c r="G41" s="214"/>
      <c r="H41" s="214"/>
    </row>
    <row r="42" spans="1:8" s="7" customFormat="1">
      <c r="A42" s="11" t="s">
        <v>566</v>
      </c>
      <c r="B42" s="6"/>
      <c r="C42" s="214"/>
      <c r="D42" s="214"/>
      <c r="E42" s="214"/>
      <c r="F42" s="214"/>
      <c r="G42" s="214"/>
      <c r="H42" s="214"/>
    </row>
    <row r="43" spans="1:8" s="7" customFormat="1" ht="45">
      <c r="A43" s="11" t="s">
        <v>579</v>
      </c>
      <c r="B43" s="6"/>
      <c r="C43" s="214"/>
      <c r="D43" s="214"/>
      <c r="E43" s="214"/>
      <c r="F43" s="214"/>
      <c r="G43" s="214"/>
      <c r="H43" s="214"/>
    </row>
    <row r="44" spans="1:8" s="7" customFormat="1">
      <c r="A44" s="11" t="s">
        <v>567</v>
      </c>
      <c r="B44" s="6"/>
      <c r="C44" s="214"/>
      <c r="D44" s="214"/>
      <c r="E44" s="214"/>
      <c r="F44" s="214"/>
      <c r="G44" s="214"/>
      <c r="H44" s="214"/>
    </row>
    <row r="45" spans="1:8" s="7" customFormat="1">
      <c r="A45" s="11" t="s">
        <v>568</v>
      </c>
      <c r="B45" s="6"/>
      <c r="C45" s="214"/>
      <c r="D45" s="214"/>
      <c r="E45" s="214"/>
      <c r="F45" s="214"/>
      <c r="G45" s="214"/>
      <c r="H45" s="214"/>
    </row>
    <row r="46" spans="1:8" s="7" customFormat="1">
      <c r="A46" s="10" t="s">
        <v>578</v>
      </c>
      <c r="B46" s="6"/>
      <c r="C46" s="214"/>
      <c r="D46" s="214"/>
      <c r="E46" s="214"/>
      <c r="F46" s="214"/>
      <c r="G46" s="214"/>
      <c r="H46" s="214"/>
    </row>
    <row r="47" spans="1:8" s="7" customFormat="1">
      <c r="A47" s="10" t="s">
        <v>569</v>
      </c>
      <c r="B47" s="6"/>
      <c r="C47" s="214"/>
      <c r="D47" s="214"/>
      <c r="E47" s="214"/>
      <c r="F47" s="214"/>
      <c r="G47" s="214"/>
      <c r="H47" s="214"/>
    </row>
    <row r="48" spans="1:8" s="7" customFormat="1">
      <c r="A48" s="11" t="s">
        <v>570</v>
      </c>
      <c r="B48" s="6"/>
      <c r="C48" s="214"/>
      <c r="D48" s="214"/>
      <c r="E48" s="214"/>
      <c r="F48" s="214"/>
      <c r="G48" s="214"/>
      <c r="H48" s="214"/>
    </row>
    <row r="49" spans="1:8" s="7" customFormat="1" ht="24" customHeight="1">
      <c r="A49" s="11" t="s">
        <v>571</v>
      </c>
      <c r="B49" s="6"/>
      <c r="C49" s="214"/>
      <c r="D49" s="214"/>
      <c r="E49" s="214"/>
      <c r="F49" s="214"/>
      <c r="G49" s="214"/>
      <c r="H49" s="214"/>
    </row>
    <row r="50" spans="1:8" s="7" customFormat="1" ht="26.25" customHeight="1">
      <c r="A50" s="11" t="s">
        <v>572</v>
      </c>
      <c r="B50" s="6"/>
      <c r="C50" s="214"/>
      <c r="D50" s="214"/>
      <c r="E50" s="214"/>
      <c r="F50" s="214"/>
      <c r="G50" s="214"/>
      <c r="H50" s="214"/>
    </row>
    <row r="51" spans="1:8" s="7" customFormat="1">
      <c r="A51" s="11" t="s">
        <v>573</v>
      </c>
      <c r="B51" s="6"/>
      <c r="C51" s="214"/>
      <c r="D51" s="214"/>
      <c r="E51" s="214"/>
      <c r="F51" s="214"/>
      <c r="G51" s="214"/>
      <c r="H51" s="214"/>
    </row>
    <row r="52" spans="1:8" s="7" customFormat="1">
      <c r="A52" s="11" t="s">
        <v>574</v>
      </c>
      <c r="B52" s="6"/>
      <c r="C52" s="214"/>
      <c r="D52" s="214"/>
      <c r="E52" s="214"/>
      <c r="F52" s="214"/>
      <c r="G52" s="214"/>
      <c r="H52" s="214"/>
    </row>
    <row r="53" spans="1:8" s="7" customFormat="1" ht="25.5" customHeight="1">
      <c r="A53" s="11" t="s">
        <v>575</v>
      </c>
      <c r="B53" s="6"/>
      <c r="C53" s="214"/>
      <c r="D53" s="214"/>
      <c r="E53" s="214"/>
      <c r="F53" s="214"/>
      <c r="G53" s="214"/>
      <c r="H53" s="214"/>
    </row>
    <row r="54" spans="1:8" s="15" customFormat="1" ht="24.75" customHeight="1">
      <c r="A54" s="13" t="s">
        <v>90</v>
      </c>
      <c r="B54" s="14"/>
      <c r="C54" s="215"/>
      <c r="D54" s="215"/>
      <c r="E54" s="215"/>
      <c r="F54" s="215"/>
      <c r="G54" s="215"/>
      <c r="H54" s="215"/>
    </row>
    <row r="55" spans="1:8">
      <c r="A55" s="17" t="s">
        <v>82</v>
      </c>
    </row>
    <row r="56" spans="1:8">
      <c r="A56" s="17" t="s">
        <v>589</v>
      </c>
    </row>
    <row r="57" spans="1:8" ht="45">
      <c r="A57" s="1345" t="s">
        <v>581</v>
      </c>
    </row>
    <row r="58" spans="1:8" s="7" customFormat="1" ht="51" customHeight="1">
      <c r="A58" s="1346" t="s">
        <v>583</v>
      </c>
      <c r="B58" s="6"/>
      <c r="C58" s="214"/>
      <c r="D58" s="214"/>
      <c r="E58" s="214"/>
      <c r="F58" s="214"/>
      <c r="G58" s="214"/>
      <c r="H58" s="214"/>
    </row>
    <row r="59" spans="1:8" s="7" customFormat="1" ht="80.25" customHeight="1">
      <c r="A59" s="1315" t="s">
        <v>593</v>
      </c>
      <c r="B59" s="6"/>
      <c r="C59" s="214"/>
      <c r="D59" s="214"/>
      <c r="E59" s="214"/>
      <c r="F59" s="214"/>
      <c r="G59" s="214"/>
      <c r="H59" s="214"/>
    </row>
    <row r="60" spans="1:8" s="9" customFormat="1">
      <c r="A60" s="1318" t="s">
        <v>590</v>
      </c>
      <c r="B60" s="2"/>
      <c r="C60" s="213"/>
      <c r="D60" s="213"/>
      <c r="E60" s="213"/>
      <c r="F60" s="213"/>
      <c r="G60" s="213"/>
      <c r="H60" s="213"/>
    </row>
    <row r="61" spans="1:8" s="9" customFormat="1">
      <c r="A61" s="1318" t="s">
        <v>591</v>
      </c>
      <c r="B61" s="2"/>
      <c r="C61" s="213"/>
      <c r="D61" s="213"/>
      <c r="E61" s="213"/>
      <c r="F61" s="213"/>
      <c r="G61" s="213"/>
      <c r="H61" s="213"/>
    </row>
    <row r="62" spans="1:8" s="7" customFormat="1" ht="24" customHeight="1">
      <c r="A62" s="11" t="s">
        <v>636</v>
      </c>
      <c r="B62" s="6"/>
      <c r="C62" s="214"/>
      <c r="D62" s="214"/>
      <c r="E62" s="214"/>
      <c r="F62" s="214"/>
      <c r="G62" s="214"/>
      <c r="H62" s="214"/>
    </row>
    <row r="63" spans="1:8" s="7" customFormat="1" ht="26.25" customHeight="1">
      <c r="A63" s="11" t="s">
        <v>637</v>
      </c>
      <c r="B63" s="6"/>
      <c r="C63" s="214"/>
      <c r="D63" s="214"/>
      <c r="E63" s="214"/>
      <c r="F63" s="214"/>
      <c r="G63" s="214"/>
      <c r="H63" s="214"/>
    </row>
    <row r="64" spans="1:8" s="7" customFormat="1" ht="45">
      <c r="A64" s="11" t="s">
        <v>638</v>
      </c>
      <c r="B64" s="6"/>
      <c r="C64" s="214"/>
      <c r="D64" s="214"/>
      <c r="E64" s="214"/>
      <c r="F64" s="214"/>
      <c r="G64" s="214"/>
      <c r="H64" s="214"/>
    </row>
    <row r="65" spans="1:256" s="7" customFormat="1">
      <c r="A65" s="11" t="s">
        <v>639</v>
      </c>
      <c r="B65" s="6"/>
      <c r="C65" s="214"/>
      <c r="D65" s="214"/>
      <c r="E65" s="214"/>
      <c r="F65" s="214"/>
      <c r="G65" s="214"/>
      <c r="H65" s="214"/>
    </row>
    <row r="66" spans="1:256" s="7" customFormat="1">
      <c r="A66" s="11" t="s">
        <v>640</v>
      </c>
      <c r="B66" s="21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 t="s">
        <v>78</v>
      </c>
      <c r="CK66" s="21" t="s">
        <v>78</v>
      </c>
      <c r="CL66" s="21" t="s">
        <v>78</v>
      </c>
      <c r="CM66" s="21" t="s">
        <v>78</v>
      </c>
      <c r="CN66" s="21" t="s">
        <v>78</v>
      </c>
      <c r="CO66" s="21" t="s">
        <v>78</v>
      </c>
      <c r="CP66" s="21" t="s">
        <v>78</v>
      </c>
      <c r="CQ66" s="21" t="s">
        <v>78</v>
      </c>
      <c r="CR66" s="21" t="s">
        <v>78</v>
      </c>
      <c r="CS66" s="21" t="s">
        <v>78</v>
      </c>
      <c r="CT66" s="21" t="s">
        <v>78</v>
      </c>
      <c r="CU66" s="21" t="s">
        <v>78</v>
      </c>
      <c r="CV66" s="21" t="s">
        <v>78</v>
      </c>
      <c r="CW66" s="21" t="s">
        <v>78</v>
      </c>
      <c r="CX66" s="21" t="s">
        <v>78</v>
      </c>
      <c r="CY66" s="21" t="s">
        <v>78</v>
      </c>
      <c r="CZ66" s="21" t="s">
        <v>78</v>
      </c>
      <c r="DA66" s="21" t="s">
        <v>78</v>
      </c>
      <c r="DB66" s="21" t="s">
        <v>78</v>
      </c>
      <c r="DC66" s="21" t="s">
        <v>78</v>
      </c>
      <c r="DD66" s="21" t="s">
        <v>78</v>
      </c>
      <c r="DE66" s="21" t="s">
        <v>78</v>
      </c>
      <c r="DF66" s="21" t="s">
        <v>78</v>
      </c>
      <c r="DG66" s="21" t="s">
        <v>78</v>
      </c>
      <c r="DH66" s="21" t="s">
        <v>78</v>
      </c>
      <c r="DI66" s="21" t="s">
        <v>78</v>
      </c>
      <c r="DJ66" s="21" t="s">
        <v>78</v>
      </c>
      <c r="DK66" s="21" t="s">
        <v>78</v>
      </c>
      <c r="DL66" s="21" t="s">
        <v>78</v>
      </c>
      <c r="DM66" s="21" t="s">
        <v>78</v>
      </c>
      <c r="DN66" s="21" t="s">
        <v>78</v>
      </c>
      <c r="DO66" s="21" t="s">
        <v>78</v>
      </c>
      <c r="DP66" s="21" t="s">
        <v>78</v>
      </c>
      <c r="DQ66" s="21" t="s">
        <v>78</v>
      </c>
      <c r="DR66" s="21" t="s">
        <v>78</v>
      </c>
      <c r="DS66" s="21" t="s">
        <v>78</v>
      </c>
      <c r="DT66" s="21" t="s">
        <v>78</v>
      </c>
      <c r="DU66" s="21" t="s">
        <v>78</v>
      </c>
      <c r="DV66" s="21" t="s">
        <v>78</v>
      </c>
      <c r="DW66" s="21" t="s">
        <v>78</v>
      </c>
      <c r="DX66" s="21" t="s">
        <v>78</v>
      </c>
      <c r="DY66" s="21" t="s">
        <v>78</v>
      </c>
      <c r="DZ66" s="21" t="s">
        <v>78</v>
      </c>
      <c r="EA66" s="21" t="s">
        <v>78</v>
      </c>
      <c r="EB66" s="21" t="s">
        <v>78</v>
      </c>
      <c r="EC66" s="21" t="s">
        <v>78</v>
      </c>
      <c r="ED66" s="21" t="s">
        <v>78</v>
      </c>
      <c r="EE66" s="21" t="s">
        <v>78</v>
      </c>
      <c r="EF66" s="21" t="s">
        <v>78</v>
      </c>
      <c r="EG66" s="21" t="s">
        <v>78</v>
      </c>
      <c r="EH66" s="21" t="s">
        <v>78</v>
      </c>
      <c r="EI66" s="21" t="s">
        <v>78</v>
      </c>
      <c r="EJ66" s="21" t="s">
        <v>78</v>
      </c>
      <c r="EK66" s="21" t="s">
        <v>78</v>
      </c>
      <c r="EL66" s="21" t="s">
        <v>78</v>
      </c>
      <c r="EM66" s="21" t="s">
        <v>78</v>
      </c>
      <c r="EN66" s="21" t="s">
        <v>78</v>
      </c>
      <c r="EO66" s="21" t="s">
        <v>78</v>
      </c>
      <c r="EP66" s="21" t="s">
        <v>78</v>
      </c>
      <c r="EQ66" s="21" t="s">
        <v>78</v>
      </c>
      <c r="ER66" s="21" t="s">
        <v>78</v>
      </c>
      <c r="ES66" s="21" t="s">
        <v>78</v>
      </c>
      <c r="ET66" s="21" t="s">
        <v>78</v>
      </c>
      <c r="EU66" s="21" t="s">
        <v>78</v>
      </c>
      <c r="EV66" s="21" t="s">
        <v>78</v>
      </c>
      <c r="EW66" s="21" t="s">
        <v>78</v>
      </c>
      <c r="EX66" s="21" t="s">
        <v>78</v>
      </c>
      <c r="EY66" s="21" t="s">
        <v>78</v>
      </c>
      <c r="EZ66" s="21" t="s">
        <v>78</v>
      </c>
      <c r="FA66" s="21" t="s">
        <v>78</v>
      </c>
      <c r="FB66" s="21" t="s">
        <v>78</v>
      </c>
      <c r="FC66" s="21" t="s">
        <v>78</v>
      </c>
      <c r="FD66" s="21" t="s">
        <v>78</v>
      </c>
      <c r="FE66" s="21" t="s">
        <v>78</v>
      </c>
      <c r="FF66" s="21" t="s">
        <v>78</v>
      </c>
      <c r="FG66" s="21" t="s">
        <v>78</v>
      </c>
      <c r="FH66" s="21" t="s">
        <v>78</v>
      </c>
      <c r="FI66" s="21" t="s">
        <v>78</v>
      </c>
      <c r="FJ66" s="21" t="s">
        <v>78</v>
      </c>
      <c r="FK66" s="21" t="s">
        <v>78</v>
      </c>
      <c r="FL66" s="21" t="s">
        <v>78</v>
      </c>
      <c r="FM66" s="21" t="s">
        <v>78</v>
      </c>
      <c r="FN66" s="21" t="s">
        <v>78</v>
      </c>
      <c r="FO66" s="21" t="s">
        <v>78</v>
      </c>
      <c r="FP66" s="21" t="s">
        <v>78</v>
      </c>
      <c r="FQ66" s="21" t="s">
        <v>78</v>
      </c>
      <c r="FR66" s="21" t="s">
        <v>78</v>
      </c>
      <c r="FS66" s="21" t="s">
        <v>78</v>
      </c>
      <c r="FT66" s="21" t="s">
        <v>78</v>
      </c>
      <c r="FU66" s="21" t="s">
        <v>78</v>
      </c>
      <c r="FV66" s="21" t="s">
        <v>78</v>
      </c>
      <c r="FW66" s="21" t="s">
        <v>78</v>
      </c>
      <c r="FX66" s="21" t="s">
        <v>78</v>
      </c>
      <c r="FY66" s="21" t="s">
        <v>78</v>
      </c>
      <c r="FZ66" s="21" t="s">
        <v>78</v>
      </c>
      <c r="GA66" s="21" t="s">
        <v>78</v>
      </c>
      <c r="GB66" s="21" t="s">
        <v>78</v>
      </c>
      <c r="GC66" s="21" t="s">
        <v>78</v>
      </c>
      <c r="GD66" s="21" t="s">
        <v>78</v>
      </c>
      <c r="GE66" s="21" t="s">
        <v>78</v>
      </c>
      <c r="GF66" s="21" t="s">
        <v>78</v>
      </c>
      <c r="GG66" s="21" t="s">
        <v>78</v>
      </c>
      <c r="GH66" s="21" t="s">
        <v>78</v>
      </c>
      <c r="GI66" s="21" t="s">
        <v>78</v>
      </c>
      <c r="GJ66" s="21" t="s">
        <v>78</v>
      </c>
      <c r="GK66" s="21" t="s">
        <v>78</v>
      </c>
      <c r="GL66" s="21" t="s">
        <v>78</v>
      </c>
      <c r="GM66" s="21" t="s">
        <v>78</v>
      </c>
      <c r="GN66" s="21" t="s">
        <v>78</v>
      </c>
      <c r="GO66" s="21" t="s">
        <v>78</v>
      </c>
      <c r="GP66" s="21" t="s">
        <v>78</v>
      </c>
      <c r="GQ66" s="21" t="s">
        <v>78</v>
      </c>
      <c r="GR66" s="21" t="s">
        <v>78</v>
      </c>
      <c r="GS66" s="21" t="s">
        <v>78</v>
      </c>
      <c r="GT66" s="21" t="s">
        <v>78</v>
      </c>
      <c r="GU66" s="21" t="s">
        <v>78</v>
      </c>
      <c r="GV66" s="21" t="s">
        <v>78</v>
      </c>
      <c r="GW66" s="21" t="s">
        <v>78</v>
      </c>
      <c r="GX66" s="21" t="s">
        <v>78</v>
      </c>
      <c r="GY66" s="21" t="s">
        <v>78</v>
      </c>
      <c r="GZ66" s="21" t="s">
        <v>78</v>
      </c>
      <c r="HA66" s="21" t="s">
        <v>78</v>
      </c>
      <c r="HB66" s="21" t="s">
        <v>78</v>
      </c>
      <c r="HC66" s="21" t="s">
        <v>78</v>
      </c>
      <c r="HD66" s="21" t="s">
        <v>78</v>
      </c>
      <c r="HE66" s="21" t="s">
        <v>78</v>
      </c>
      <c r="HF66" s="21" t="s">
        <v>78</v>
      </c>
      <c r="HG66" s="21" t="s">
        <v>78</v>
      </c>
      <c r="HH66" s="21" t="s">
        <v>78</v>
      </c>
      <c r="HI66" s="21" t="s">
        <v>78</v>
      </c>
      <c r="HJ66" s="21" t="s">
        <v>78</v>
      </c>
      <c r="HK66" s="21" t="s">
        <v>78</v>
      </c>
      <c r="HL66" s="21" t="s">
        <v>78</v>
      </c>
      <c r="HM66" s="21" t="s">
        <v>78</v>
      </c>
      <c r="HN66" s="21" t="s">
        <v>78</v>
      </c>
      <c r="HO66" s="21" t="s">
        <v>78</v>
      </c>
      <c r="HP66" s="21" t="s">
        <v>78</v>
      </c>
      <c r="HQ66" s="21" t="s">
        <v>78</v>
      </c>
      <c r="HR66" s="21" t="s">
        <v>78</v>
      </c>
      <c r="HS66" s="21" t="s">
        <v>78</v>
      </c>
      <c r="HT66" s="21" t="s">
        <v>78</v>
      </c>
      <c r="HU66" s="21" t="s">
        <v>78</v>
      </c>
      <c r="HV66" s="21" t="s">
        <v>78</v>
      </c>
      <c r="HW66" s="21" t="s">
        <v>78</v>
      </c>
      <c r="HX66" s="21" t="s">
        <v>78</v>
      </c>
      <c r="HY66" s="21" t="s">
        <v>78</v>
      </c>
      <c r="HZ66" s="21" t="s">
        <v>78</v>
      </c>
      <c r="IA66" s="21" t="s">
        <v>78</v>
      </c>
      <c r="IB66" s="21" t="s">
        <v>78</v>
      </c>
      <c r="IC66" s="21" t="s">
        <v>78</v>
      </c>
      <c r="ID66" s="21" t="s">
        <v>78</v>
      </c>
      <c r="IE66" s="21" t="s">
        <v>78</v>
      </c>
      <c r="IF66" s="21" t="s">
        <v>78</v>
      </c>
      <c r="IG66" s="21" t="s">
        <v>78</v>
      </c>
      <c r="IH66" s="21" t="s">
        <v>78</v>
      </c>
      <c r="II66" s="21" t="s">
        <v>78</v>
      </c>
      <c r="IJ66" s="21" t="s">
        <v>78</v>
      </c>
      <c r="IK66" s="21" t="s">
        <v>78</v>
      </c>
      <c r="IL66" s="21" t="s">
        <v>78</v>
      </c>
      <c r="IM66" s="21" t="s">
        <v>78</v>
      </c>
      <c r="IN66" s="21" t="s">
        <v>78</v>
      </c>
      <c r="IO66" s="21" t="s">
        <v>78</v>
      </c>
      <c r="IP66" s="21" t="s">
        <v>78</v>
      </c>
      <c r="IQ66" s="21" t="s">
        <v>78</v>
      </c>
      <c r="IR66" s="21" t="s">
        <v>78</v>
      </c>
      <c r="IS66" s="21" t="s">
        <v>78</v>
      </c>
      <c r="IT66" s="21" t="s">
        <v>78</v>
      </c>
      <c r="IU66" s="21" t="s">
        <v>78</v>
      </c>
      <c r="IV66" s="21" t="s">
        <v>78</v>
      </c>
    </row>
    <row r="67" spans="1:256" s="7" customFormat="1" ht="24" customHeight="1">
      <c r="A67" s="11" t="s">
        <v>642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</row>
    <row r="68" spans="1:256" s="7" customFormat="1">
      <c r="A68" s="11" t="s">
        <v>643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</row>
    <row r="69" spans="1:256" s="15" customFormat="1" ht="40.5" customHeight="1">
      <c r="A69" s="1328" t="s">
        <v>641</v>
      </c>
      <c r="B69" s="14"/>
      <c r="C69" s="215"/>
      <c r="D69" s="215"/>
      <c r="E69" s="215"/>
      <c r="F69" s="215"/>
      <c r="G69" s="215"/>
      <c r="H69" s="215"/>
    </row>
    <row r="70" spans="1:256" s="9" customFormat="1" ht="26.25" customHeight="1">
      <c r="A70" s="11" t="s">
        <v>644</v>
      </c>
      <c r="B70" s="2"/>
      <c r="C70" s="213"/>
      <c r="D70" s="213"/>
      <c r="E70" s="213"/>
      <c r="F70" s="213"/>
      <c r="G70" s="213"/>
      <c r="H70" s="213"/>
    </row>
    <row r="71" spans="1:256" s="9" customFormat="1" ht="24.75" customHeight="1">
      <c r="A71" s="11" t="s">
        <v>592</v>
      </c>
      <c r="B71" s="2"/>
      <c r="C71" s="213"/>
      <c r="D71" s="213"/>
      <c r="E71" s="213"/>
      <c r="F71" s="213"/>
      <c r="G71" s="213"/>
      <c r="H71" s="213"/>
    </row>
    <row r="72" spans="1:256" s="9" customFormat="1">
      <c r="A72" s="10" t="s">
        <v>645</v>
      </c>
      <c r="B72" s="2"/>
      <c r="C72" s="213"/>
      <c r="D72" s="213"/>
      <c r="E72" s="213"/>
      <c r="F72" s="213"/>
      <c r="G72" s="213"/>
      <c r="H72" s="213"/>
    </row>
    <row r="73" spans="1:256" s="9" customFormat="1" ht="23.25" customHeight="1">
      <c r="A73" s="11" t="s">
        <v>646</v>
      </c>
      <c r="B73" s="2"/>
      <c r="C73" s="213"/>
      <c r="D73" s="213"/>
      <c r="E73" s="213"/>
      <c r="F73" s="213"/>
      <c r="G73" s="213"/>
      <c r="H73" s="213"/>
    </row>
    <row r="74" spans="1:256" s="9" customFormat="1" ht="25.5" customHeight="1">
      <c r="A74" s="11" t="s">
        <v>647</v>
      </c>
      <c r="B74" s="2"/>
      <c r="C74" s="213"/>
      <c r="D74" s="213"/>
      <c r="E74" s="213"/>
      <c r="F74" s="213"/>
      <c r="G74" s="213"/>
      <c r="H74" s="213"/>
    </row>
    <row r="75" spans="1:256" s="9" customFormat="1">
      <c r="A75" s="10" t="s">
        <v>648</v>
      </c>
      <c r="B75" s="2"/>
      <c r="C75" s="213"/>
      <c r="D75" s="213"/>
      <c r="E75" s="213"/>
      <c r="F75" s="213"/>
      <c r="G75" s="213"/>
      <c r="H75" s="213"/>
    </row>
    <row r="76" spans="1:256" s="9" customFormat="1" ht="27" customHeight="1">
      <c r="A76" s="11" t="s">
        <v>649</v>
      </c>
      <c r="B76" s="2"/>
      <c r="C76" s="213"/>
      <c r="D76" s="213"/>
      <c r="E76" s="213"/>
      <c r="F76" s="213"/>
      <c r="G76" s="213"/>
      <c r="H76" s="213"/>
    </row>
    <row r="77" spans="1:256">
      <c r="A77" s="11" t="s">
        <v>650</v>
      </c>
    </row>
    <row r="78" spans="1:256" s="9" customFormat="1">
      <c r="A78" s="11" t="s">
        <v>651</v>
      </c>
      <c r="B78" s="2"/>
      <c r="C78" s="213"/>
      <c r="D78" s="213"/>
      <c r="E78" s="213"/>
      <c r="F78" s="213"/>
      <c r="G78" s="213"/>
      <c r="H78" s="213"/>
    </row>
    <row r="79" spans="1:256" s="9" customFormat="1" ht="45">
      <c r="A79" s="11" t="s">
        <v>652</v>
      </c>
      <c r="B79" s="2"/>
      <c r="C79" s="213"/>
      <c r="D79" s="213"/>
      <c r="E79" s="213"/>
      <c r="F79" s="213"/>
      <c r="G79" s="213"/>
      <c r="H79" s="213"/>
    </row>
    <row r="80" spans="1:256" ht="21" customHeight="1">
      <c r="A80" s="11" t="s">
        <v>653</v>
      </c>
    </row>
    <row r="81" spans="1:1">
      <c r="A81" s="11" t="s">
        <v>654</v>
      </c>
    </row>
    <row r="82" spans="1:1">
      <c r="A82" s="11" t="s">
        <v>655</v>
      </c>
    </row>
    <row r="83" spans="1:1">
      <c r="A83" s="11" t="s">
        <v>656</v>
      </c>
    </row>
    <row r="84" spans="1:1" ht="26.25" customHeight="1">
      <c r="A84" s="11" t="s">
        <v>657</v>
      </c>
    </row>
    <row r="85" spans="1:1" ht="25.5" customHeight="1">
      <c r="A85" s="11" t="s">
        <v>658</v>
      </c>
    </row>
    <row r="86" spans="1:1" ht="25.5" customHeight="1">
      <c r="A86" s="1334" t="s">
        <v>659</v>
      </c>
    </row>
  </sheetData>
  <pageMargins left="0.19685039370078741" right="0.19685039370078741" top="0.59055118110236227" bottom="0.39370078740157483" header="0.31496062992125984" footer="0.31496062992125984"/>
  <pageSetup paperSize="9" scale="92" orientation="portrait" r:id="rId1"/>
  <headerFooter>
    <oddHeader>&amp;C&amp;"TH SarabunPSK,Regular"&amp;16&amp;P/&amp;P</oddHeader>
  </headerFooter>
  <rowBreaks count="2" manualBreakCount="2">
    <brk id="27" man="1"/>
    <brk id="5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4"/>
  <sheetViews>
    <sheetView showGridLines="0" showWhiteSpace="0" view="pageBreakPreview" zoomScaleNormal="100" zoomScaleSheetLayoutView="100" workbookViewId="0">
      <selection activeCell="B52" sqref="B52"/>
    </sheetView>
  </sheetViews>
  <sheetFormatPr defaultColWidth="9.125" defaultRowHeight="20.25"/>
  <cols>
    <col min="1" max="1" width="7.125" style="25" customWidth="1"/>
    <col min="2" max="2" width="34.375" style="26" customWidth="1"/>
    <col min="3" max="3" width="12.625" style="27" customWidth="1"/>
    <col min="4" max="4" width="7" style="26" customWidth="1"/>
    <col min="5" max="5" width="8.125" style="240" customWidth="1"/>
    <col min="6" max="6" width="9.625" style="257" bestFit="1" customWidth="1"/>
    <col min="7" max="7" width="9.875" style="26" bestFit="1" customWidth="1"/>
    <col min="8" max="8" width="10" style="26" bestFit="1" customWidth="1"/>
    <col min="9" max="9" width="7.625" style="28" customWidth="1"/>
    <col min="10" max="10" width="10.375" style="28" customWidth="1"/>
    <col min="11" max="11" width="8.625" style="28" customWidth="1"/>
    <col min="12" max="12" width="9" style="28" customWidth="1"/>
    <col min="13" max="13" width="9.25" style="28" customWidth="1"/>
    <col min="14" max="14" width="9.875" style="26" customWidth="1"/>
    <col min="15" max="15" width="12.25" style="29" customWidth="1"/>
    <col min="16" max="16" width="12.625" style="30" customWidth="1"/>
    <col min="17" max="19" width="0" style="30" hidden="1" customWidth="1"/>
    <col min="20" max="16384" width="9.125" style="30"/>
  </cols>
  <sheetData>
    <row r="1" spans="1:19" ht="24.75">
      <c r="A1" s="1636" t="s">
        <v>506</v>
      </c>
      <c r="B1" s="1637"/>
      <c r="C1" s="1637"/>
      <c r="D1" s="1637"/>
      <c r="E1" s="1637"/>
      <c r="F1" s="1637"/>
      <c r="G1" s="1637"/>
      <c r="H1" s="1637"/>
      <c r="I1" s="1637"/>
      <c r="J1" s="1637"/>
      <c r="K1" s="1637"/>
      <c r="L1" s="1637"/>
      <c r="M1" s="1637"/>
      <c r="N1" s="1637"/>
      <c r="O1" s="1637"/>
      <c r="P1" s="1637"/>
    </row>
    <row r="2" spans="1:19" s="31" customFormat="1" ht="24.75">
      <c r="A2" s="1662" t="s">
        <v>504</v>
      </c>
      <c r="B2" s="1662"/>
      <c r="C2" s="1662"/>
      <c r="D2" s="1662"/>
      <c r="E2" s="1662"/>
      <c r="F2" s="1662"/>
      <c r="G2" s="1662"/>
      <c r="H2" s="1662"/>
      <c r="I2" s="1662"/>
      <c r="J2" s="1662"/>
      <c r="K2" s="1662"/>
      <c r="L2" s="1662"/>
      <c r="M2" s="1662"/>
      <c r="N2" s="1662"/>
      <c r="O2" s="1662"/>
      <c r="P2" s="1662"/>
    </row>
    <row r="3" spans="1:19" s="31" customFormat="1" ht="24.75">
      <c r="A3" s="1663" t="s">
        <v>486</v>
      </c>
      <c r="B3" s="1663"/>
      <c r="C3" s="1663"/>
      <c r="D3" s="1663"/>
      <c r="E3" s="1663"/>
      <c r="F3" s="1663"/>
      <c r="G3" s="1663"/>
      <c r="H3" s="1663"/>
      <c r="I3" s="1663"/>
      <c r="J3" s="1663"/>
      <c r="K3" s="1663"/>
      <c r="L3" s="1663"/>
      <c r="M3" s="1663"/>
      <c r="N3" s="1663"/>
      <c r="O3" s="1663"/>
      <c r="P3" s="1663"/>
    </row>
    <row r="4" spans="1:19" s="37" customFormat="1" ht="20.25" customHeight="1">
      <c r="A4" s="1664" t="s">
        <v>55</v>
      </c>
      <c r="B4" s="1309"/>
      <c r="C4" s="41" t="s">
        <v>101</v>
      </c>
      <c r="D4" s="231"/>
      <c r="E4" s="231"/>
      <c r="F4" s="34"/>
      <c r="G4" s="249"/>
      <c r="H4" s="36"/>
      <c r="I4" s="1666" t="s">
        <v>102</v>
      </c>
      <c r="J4" s="1667"/>
      <c r="K4" s="1667"/>
      <c r="L4" s="1667"/>
      <c r="M4" s="1668"/>
      <c r="N4" s="1623" t="s">
        <v>11</v>
      </c>
      <c r="O4" s="1625" t="s">
        <v>113</v>
      </c>
      <c r="P4" s="1628" t="s">
        <v>46</v>
      </c>
      <c r="Q4" s="1638" t="s">
        <v>391</v>
      </c>
      <c r="R4" s="1639"/>
      <c r="S4" s="1640"/>
    </row>
    <row r="5" spans="1:19" s="37" customFormat="1" ht="26.25" customHeight="1">
      <c r="A5" s="1665"/>
      <c r="B5" s="1307" t="s">
        <v>64</v>
      </c>
      <c r="C5" s="1628" t="s">
        <v>0</v>
      </c>
      <c r="D5" s="1631" t="s">
        <v>62</v>
      </c>
      <c r="E5" s="1634" t="s">
        <v>59</v>
      </c>
      <c r="F5" s="1635"/>
      <c r="G5" s="1634" t="s">
        <v>60</v>
      </c>
      <c r="H5" s="1648"/>
      <c r="I5" s="1669"/>
      <c r="J5" s="1670"/>
      <c r="K5" s="1670"/>
      <c r="L5" s="1670"/>
      <c r="M5" s="1671"/>
      <c r="N5" s="1624"/>
      <c r="O5" s="1626"/>
      <c r="P5" s="1629"/>
      <c r="Q5" s="1641"/>
      <c r="R5" s="1642"/>
      <c r="S5" s="1643"/>
    </row>
    <row r="6" spans="1:19" s="37" customFormat="1" ht="22.5" customHeight="1">
      <c r="A6" s="1652"/>
      <c r="B6" s="1307" t="s">
        <v>65</v>
      </c>
      <c r="C6" s="1629"/>
      <c r="D6" s="1632"/>
      <c r="E6" s="241" t="s">
        <v>3</v>
      </c>
      <c r="F6" s="39" t="s">
        <v>4</v>
      </c>
      <c r="G6" s="250" t="s">
        <v>5</v>
      </c>
      <c r="H6" s="40" t="s">
        <v>6</v>
      </c>
      <c r="I6" s="41" t="s">
        <v>13</v>
      </c>
      <c r="J6" s="35"/>
      <c r="K6" s="35"/>
      <c r="L6" s="35"/>
      <c r="M6" s="35"/>
      <c r="N6" s="1649" t="s">
        <v>14</v>
      </c>
      <c r="O6" s="1626"/>
      <c r="P6" s="1629"/>
      <c r="Q6" s="1641"/>
      <c r="R6" s="1642"/>
      <c r="S6" s="1643"/>
    </row>
    <row r="7" spans="1:19" s="48" customFormat="1" ht="21" thickBot="1">
      <c r="A7" s="1653"/>
      <c r="B7" s="1308"/>
      <c r="C7" s="1630"/>
      <c r="D7" s="1633"/>
      <c r="E7" s="242" t="s">
        <v>7</v>
      </c>
      <c r="F7" s="43" t="s">
        <v>8</v>
      </c>
      <c r="G7" s="251" t="s">
        <v>9</v>
      </c>
      <c r="H7" s="45" t="s">
        <v>10</v>
      </c>
      <c r="I7" s="46" t="s">
        <v>16</v>
      </c>
      <c r="J7" s="47" t="s">
        <v>17</v>
      </c>
      <c r="K7" s="47" t="s">
        <v>18</v>
      </c>
      <c r="L7" s="47" t="s">
        <v>19</v>
      </c>
      <c r="M7" s="47" t="s">
        <v>20</v>
      </c>
      <c r="N7" s="1650"/>
      <c r="O7" s="1627"/>
      <c r="P7" s="1630"/>
      <c r="Q7" s="1644"/>
      <c r="R7" s="1645"/>
      <c r="S7" s="1646"/>
    </row>
    <row r="8" spans="1:19" s="31" customFormat="1" ht="21.75" thickTop="1" thickBot="1">
      <c r="A8" s="49"/>
      <c r="B8" s="1352" t="s">
        <v>74</v>
      </c>
      <c r="C8" s="1357"/>
      <c r="D8" s="52"/>
      <c r="E8" s="52"/>
      <c r="F8" s="51"/>
      <c r="G8" s="252"/>
      <c r="H8" s="52"/>
      <c r="I8" s="53"/>
      <c r="J8" s="54"/>
      <c r="K8" s="54"/>
      <c r="L8" s="54"/>
      <c r="M8" s="54"/>
      <c r="N8" s="55"/>
      <c r="O8" s="56"/>
      <c r="P8" s="966"/>
      <c r="Q8" s="401">
        <v>2557</v>
      </c>
      <c r="R8" s="401">
        <v>2558</v>
      </c>
      <c r="S8" s="401" t="s">
        <v>394</v>
      </c>
    </row>
    <row r="9" spans="1:19" s="31" customFormat="1" ht="21" thickTop="1">
      <c r="A9" s="286" t="s">
        <v>128</v>
      </c>
      <c r="B9" s="1353" t="s">
        <v>129</v>
      </c>
      <c r="C9" s="1358"/>
      <c r="D9" s="276"/>
      <c r="E9" s="277"/>
      <c r="F9" s="278"/>
      <c r="G9" s="279"/>
      <c r="H9" s="280"/>
      <c r="I9" s="281"/>
      <c r="J9" s="282">
        <f>SUM(J15)</f>
        <v>146200</v>
      </c>
      <c r="K9" s="282">
        <f>SUM(K15)</f>
        <v>18500</v>
      </c>
      <c r="L9" s="282"/>
      <c r="M9" s="282"/>
      <c r="N9" s="283">
        <f>SUM(J9:M9)</f>
        <v>164700</v>
      </c>
      <c r="O9" s="1049" t="s">
        <v>530</v>
      </c>
      <c r="P9" s="967" t="s">
        <v>533</v>
      </c>
      <c r="Q9" s="400"/>
      <c r="R9" s="400"/>
      <c r="S9" s="400"/>
    </row>
    <row r="10" spans="1:19" s="62" customFormat="1" ht="18.75" customHeight="1">
      <c r="A10" s="287"/>
      <c r="B10" s="1354" t="s">
        <v>130</v>
      </c>
      <c r="C10" s="1359"/>
      <c r="D10" s="233"/>
      <c r="E10" s="258"/>
      <c r="F10" s="258"/>
      <c r="G10" s="258"/>
      <c r="H10" s="259"/>
      <c r="I10" s="225"/>
      <c r="J10" s="226"/>
      <c r="K10" s="226"/>
      <c r="L10" s="226"/>
      <c r="M10" s="226"/>
      <c r="N10" s="227"/>
      <c r="O10" s="957"/>
      <c r="P10" s="967" t="s">
        <v>452</v>
      </c>
      <c r="Q10" s="402"/>
      <c r="R10" s="402"/>
      <c r="S10" s="402"/>
    </row>
    <row r="11" spans="1:19" s="598" customFormat="1" ht="61.5" customHeight="1">
      <c r="A11" s="288"/>
      <c r="B11" s="1355" t="s">
        <v>463</v>
      </c>
      <c r="C11" s="1360" t="s">
        <v>131</v>
      </c>
      <c r="D11" s="803" t="s">
        <v>464</v>
      </c>
      <c r="E11" s="803">
        <v>0</v>
      </c>
      <c r="F11" s="803">
        <v>0</v>
      </c>
      <c r="G11" s="803">
        <v>0</v>
      </c>
      <c r="H11" s="803" t="s">
        <v>464</v>
      </c>
      <c r="I11" s="799"/>
      <c r="J11" s="800"/>
      <c r="K11" s="800"/>
      <c r="L11" s="800"/>
      <c r="M11" s="800"/>
      <c r="N11" s="801"/>
      <c r="O11" s="958"/>
      <c r="P11" s="968"/>
      <c r="Q11" s="802">
        <v>0</v>
      </c>
      <c r="R11" s="802">
        <v>0</v>
      </c>
      <c r="S11" s="802">
        <v>0</v>
      </c>
    </row>
    <row r="12" spans="1:19" s="598" customFormat="1" ht="24.75" customHeight="1">
      <c r="A12" s="979"/>
      <c r="B12" s="1355" t="s">
        <v>465</v>
      </c>
      <c r="C12" s="1360" t="s">
        <v>393</v>
      </c>
      <c r="D12" s="803">
        <v>5</v>
      </c>
      <c r="E12" s="803">
        <v>0</v>
      </c>
      <c r="F12" s="803">
        <v>3</v>
      </c>
      <c r="G12" s="803">
        <v>0</v>
      </c>
      <c r="H12" s="803">
        <v>5</v>
      </c>
      <c r="I12" s="805"/>
      <c r="J12" s="806"/>
      <c r="K12" s="806"/>
      <c r="L12" s="806"/>
      <c r="M12" s="806"/>
      <c r="N12" s="807"/>
      <c r="O12" s="1361"/>
      <c r="P12" s="969"/>
      <c r="Q12" s="802">
        <v>5</v>
      </c>
      <c r="R12" s="802">
        <v>5</v>
      </c>
      <c r="S12" s="802">
        <v>2</v>
      </c>
    </row>
    <row r="13" spans="1:19" s="598" customFormat="1" ht="43.5" customHeight="1">
      <c r="A13" s="980"/>
      <c r="B13" s="1355" t="s">
        <v>466</v>
      </c>
      <c r="C13" s="1360" t="s">
        <v>132</v>
      </c>
      <c r="D13" s="809">
        <v>4.4000000000000004</v>
      </c>
      <c r="E13" s="803">
        <v>0</v>
      </c>
      <c r="F13" s="804">
        <v>0</v>
      </c>
      <c r="G13" s="803">
        <v>0</v>
      </c>
      <c r="H13" s="808">
        <v>4.4000000000000004</v>
      </c>
      <c r="I13" s="805"/>
      <c r="J13" s="806"/>
      <c r="K13" s="806"/>
      <c r="L13" s="806"/>
      <c r="M13" s="806"/>
      <c r="N13" s="807"/>
      <c r="O13" s="1362"/>
      <c r="P13" s="969"/>
      <c r="Q13" s="802">
        <v>4.16</v>
      </c>
      <c r="R13" s="802">
        <v>4.83</v>
      </c>
      <c r="S13" s="802"/>
    </row>
    <row r="14" spans="1:19" s="62" customFormat="1" ht="5.25" customHeight="1">
      <c r="A14" s="291"/>
      <c r="B14" s="1356"/>
      <c r="C14" s="1359"/>
      <c r="D14" s="234"/>
      <c r="E14" s="260"/>
      <c r="F14" s="260"/>
      <c r="G14" s="260"/>
      <c r="H14" s="261"/>
      <c r="I14" s="228"/>
      <c r="J14" s="229"/>
      <c r="K14" s="229"/>
      <c r="L14" s="229"/>
      <c r="M14" s="229"/>
      <c r="N14" s="230"/>
      <c r="O14" s="959"/>
      <c r="P14" s="970"/>
      <c r="Q14" s="69"/>
      <c r="R14" s="69"/>
      <c r="S14" s="69"/>
    </row>
    <row r="15" spans="1:19" s="31" customFormat="1">
      <c r="A15" s="293"/>
      <c r="B15" s="294" t="s">
        <v>133</v>
      </c>
      <c r="C15" s="295"/>
      <c r="D15" s="270"/>
      <c r="E15" s="270"/>
      <c r="F15" s="271"/>
      <c r="G15" s="272"/>
      <c r="H15" s="273"/>
      <c r="I15" s="274"/>
      <c r="J15" s="1062">
        <v>146200</v>
      </c>
      <c r="K15" s="1062">
        <v>18500</v>
      </c>
      <c r="L15" s="275"/>
      <c r="M15" s="275"/>
      <c r="N15" s="1499">
        <f>SUM(J15:M15)</f>
        <v>164700</v>
      </c>
      <c r="O15" s="1347" t="s">
        <v>530</v>
      </c>
      <c r="P15" s="971"/>
      <c r="Q15" s="400"/>
      <c r="R15" s="400"/>
      <c r="S15" s="400"/>
    </row>
    <row r="16" spans="1:19" s="31" customFormat="1" ht="40.5">
      <c r="A16" s="296"/>
      <c r="B16" s="297" t="s">
        <v>178</v>
      </c>
      <c r="C16" s="298"/>
      <c r="D16" s="235"/>
      <c r="E16" s="262"/>
      <c r="F16" s="87"/>
      <c r="G16" s="263"/>
      <c r="H16" s="264"/>
      <c r="I16" s="67"/>
      <c r="J16" s="68"/>
      <c r="K16" s="68"/>
      <c r="L16" s="68"/>
      <c r="M16" s="68"/>
      <c r="N16" s="1498"/>
      <c r="O16" s="957"/>
      <c r="P16" s="972"/>
      <c r="Q16" s="400"/>
      <c r="R16" s="400"/>
      <c r="S16" s="400"/>
    </row>
    <row r="17" spans="1:19" s="31" customFormat="1">
      <c r="A17" s="299"/>
      <c r="B17" s="300" t="s">
        <v>134</v>
      </c>
      <c r="C17" s="834" t="s">
        <v>135</v>
      </c>
      <c r="D17" s="833">
        <f>SUM(D36+D35+D34+D33+D27+D24+D23+D18)</f>
        <v>6189</v>
      </c>
      <c r="E17" s="833">
        <f t="shared" ref="E17:H17" si="0">SUM(E36+E35+E34+E33+E27+E24+E23+E18)</f>
        <v>1526</v>
      </c>
      <c r="F17" s="833">
        <f t="shared" si="0"/>
        <v>1555</v>
      </c>
      <c r="G17" s="833">
        <f t="shared" si="0"/>
        <v>1556</v>
      </c>
      <c r="H17" s="833">
        <f t="shared" si="0"/>
        <v>1552</v>
      </c>
      <c r="I17" s="67"/>
      <c r="J17" s="68"/>
      <c r="K17" s="68"/>
      <c r="L17" s="68"/>
      <c r="M17" s="68"/>
      <c r="N17" s="265"/>
      <c r="O17" s="957"/>
      <c r="P17" s="972"/>
      <c r="Q17" s="400">
        <v>6835</v>
      </c>
      <c r="R17" s="400">
        <v>7039</v>
      </c>
      <c r="S17" s="400">
        <v>3314</v>
      </c>
    </row>
    <row r="18" spans="1:19" s="763" customFormat="1" ht="22.5" customHeight="1">
      <c r="A18" s="301"/>
      <c r="B18" s="302" t="s">
        <v>136</v>
      </c>
      <c r="C18" s="303" t="s">
        <v>135</v>
      </c>
      <c r="D18" s="835">
        <f>SUM(D19:D20)</f>
        <v>5000</v>
      </c>
      <c r="E18" s="835">
        <f t="shared" ref="E18:H18" si="1">SUM(E19:E20)</f>
        <v>1250</v>
      </c>
      <c r="F18" s="835">
        <f t="shared" si="1"/>
        <v>1250</v>
      </c>
      <c r="G18" s="835">
        <f t="shared" si="1"/>
        <v>1250</v>
      </c>
      <c r="H18" s="835">
        <f t="shared" si="1"/>
        <v>1250</v>
      </c>
      <c r="I18" s="759"/>
      <c r="J18" s="760"/>
      <c r="K18" s="760"/>
      <c r="L18" s="760"/>
      <c r="M18" s="760"/>
      <c r="N18" s="761"/>
      <c r="O18" s="960"/>
      <c r="P18" s="973"/>
      <c r="Q18" s="762">
        <v>5590</v>
      </c>
      <c r="R18" s="762">
        <v>5856</v>
      </c>
      <c r="S18" s="762">
        <v>2714</v>
      </c>
    </row>
    <row r="19" spans="1:19" s="31" customFormat="1" hidden="1">
      <c r="A19" s="304"/>
      <c r="B19" s="305" t="s">
        <v>137</v>
      </c>
      <c r="C19" s="306" t="s">
        <v>135</v>
      </c>
      <c r="D19" s="732">
        <f>SUM(E19:H19)</f>
        <v>3000</v>
      </c>
      <c r="E19" s="733">
        <v>750</v>
      </c>
      <c r="F19" s="734">
        <v>750</v>
      </c>
      <c r="G19" s="735">
        <v>750</v>
      </c>
      <c r="H19" s="736">
        <v>750</v>
      </c>
      <c r="I19" s="67"/>
      <c r="J19" s="68"/>
      <c r="K19" s="68"/>
      <c r="L19" s="68"/>
      <c r="M19" s="68"/>
      <c r="N19" s="265"/>
      <c r="O19" s="957"/>
      <c r="P19" s="972"/>
      <c r="Q19" s="400">
        <v>3169</v>
      </c>
      <c r="R19" s="400">
        <v>3325</v>
      </c>
      <c r="S19" s="400">
        <v>1454</v>
      </c>
    </row>
    <row r="20" spans="1:19" s="31" customFormat="1" hidden="1">
      <c r="A20" s="304"/>
      <c r="B20" s="305" t="s">
        <v>138</v>
      </c>
      <c r="C20" s="306" t="s">
        <v>135</v>
      </c>
      <c r="D20" s="732">
        <f>SUM(E20:H20)</f>
        <v>2000</v>
      </c>
      <c r="E20" s="733">
        <v>500</v>
      </c>
      <c r="F20" s="734">
        <v>500</v>
      </c>
      <c r="G20" s="735">
        <v>500</v>
      </c>
      <c r="H20" s="736">
        <v>500</v>
      </c>
      <c r="I20" s="67"/>
      <c r="J20" s="68"/>
      <c r="K20" s="68"/>
      <c r="L20" s="68"/>
      <c r="M20" s="68"/>
      <c r="N20" s="265"/>
      <c r="O20" s="957"/>
      <c r="P20" s="972"/>
      <c r="Q20" s="400">
        <v>2421</v>
      </c>
      <c r="R20" s="400">
        <v>2531</v>
      </c>
      <c r="S20" s="400">
        <v>1260</v>
      </c>
    </row>
    <row r="21" spans="1:19" s="31" customFormat="1" hidden="1">
      <c r="A21" s="307"/>
      <c r="B21" s="308" t="s">
        <v>139</v>
      </c>
      <c r="C21" s="309" t="s">
        <v>135</v>
      </c>
      <c r="D21" s="732">
        <f>SUM(E21:H21)</f>
        <v>9500</v>
      </c>
      <c r="E21" s="733">
        <v>2375</v>
      </c>
      <c r="F21" s="734">
        <v>2375</v>
      </c>
      <c r="G21" s="735">
        <v>2375</v>
      </c>
      <c r="H21" s="736">
        <v>2375</v>
      </c>
      <c r="I21" s="67"/>
      <c r="J21" s="68"/>
      <c r="K21" s="68"/>
      <c r="L21" s="68"/>
      <c r="M21" s="68"/>
      <c r="N21" s="265"/>
      <c r="O21" s="957"/>
      <c r="P21" s="972"/>
      <c r="Q21" s="400">
        <v>8626</v>
      </c>
      <c r="R21" s="400">
        <v>9552</v>
      </c>
      <c r="S21" s="400">
        <v>4932</v>
      </c>
    </row>
    <row r="22" spans="1:19" s="31" customFormat="1" hidden="1">
      <c r="A22" s="307"/>
      <c r="B22" s="308" t="s">
        <v>140</v>
      </c>
      <c r="C22" s="309" t="s">
        <v>135</v>
      </c>
      <c r="D22" s="732">
        <f>SUM(E22:H22)</f>
        <v>3000</v>
      </c>
      <c r="E22" s="733">
        <v>750</v>
      </c>
      <c r="F22" s="734">
        <v>750</v>
      </c>
      <c r="G22" s="735">
        <v>750</v>
      </c>
      <c r="H22" s="736">
        <v>750</v>
      </c>
      <c r="I22" s="67"/>
      <c r="J22" s="68"/>
      <c r="K22" s="68"/>
      <c r="L22" s="68"/>
      <c r="M22" s="68"/>
      <c r="N22" s="265"/>
      <c r="O22" s="957"/>
      <c r="P22" s="972"/>
      <c r="Q22" s="400">
        <v>2908</v>
      </c>
      <c r="R22" s="400">
        <v>3118</v>
      </c>
      <c r="S22" s="400">
        <v>1473</v>
      </c>
    </row>
    <row r="23" spans="1:19" s="749" customFormat="1" ht="40.5">
      <c r="A23" s="742"/>
      <c r="B23" s="743" t="s">
        <v>141</v>
      </c>
      <c r="C23" s="744" t="s">
        <v>135</v>
      </c>
      <c r="D23" s="765">
        <f>SUM(E23:H23)</f>
        <v>16</v>
      </c>
      <c r="E23" s="766">
        <v>4</v>
      </c>
      <c r="F23" s="767">
        <v>4</v>
      </c>
      <c r="G23" s="768">
        <v>4</v>
      </c>
      <c r="H23" s="769">
        <v>4</v>
      </c>
      <c r="I23" s="745"/>
      <c r="J23" s="746"/>
      <c r="K23" s="746"/>
      <c r="L23" s="746"/>
      <c r="M23" s="746"/>
      <c r="N23" s="747"/>
      <c r="O23" s="961"/>
      <c r="P23" s="974"/>
      <c r="Q23" s="748">
        <v>15</v>
      </c>
      <c r="R23" s="748">
        <v>16</v>
      </c>
      <c r="S23" s="748">
        <v>7</v>
      </c>
    </row>
    <row r="24" spans="1:19" s="31" customFormat="1">
      <c r="A24" s="310"/>
      <c r="B24" s="311" t="s">
        <v>142</v>
      </c>
      <c r="C24" s="312" t="s">
        <v>135</v>
      </c>
      <c r="D24" s="770">
        <f>SUM(D25:D26)</f>
        <v>270</v>
      </c>
      <c r="E24" s="770">
        <f t="shared" ref="E24:H24" si="2">SUM(E25:E26)</f>
        <v>67</v>
      </c>
      <c r="F24" s="770">
        <f t="shared" si="2"/>
        <v>67</v>
      </c>
      <c r="G24" s="770">
        <f t="shared" si="2"/>
        <v>68</v>
      </c>
      <c r="H24" s="770">
        <f t="shared" si="2"/>
        <v>68</v>
      </c>
      <c r="I24" s="67"/>
      <c r="J24" s="68"/>
      <c r="K24" s="68"/>
      <c r="L24" s="68"/>
      <c r="M24" s="68"/>
      <c r="N24" s="265"/>
      <c r="O24" s="957"/>
      <c r="P24" s="972"/>
      <c r="Q24" s="400">
        <v>246</v>
      </c>
      <c r="R24" s="400">
        <v>257</v>
      </c>
      <c r="S24" s="400">
        <v>160</v>
      </c>
    </row>
    <row r="25" spans="1:19" s="31" customFormat="1" hidden="1">
      <c r="A25" s="304"/>
      <c r="B25" s="305" t="s">
        <v>143</v>
      </c>
      <c r="C25" s="306" t="s">
        <v>135</v>
      </c>
      <c r="D25" s="750">
        <f>SUM(E25:H25)</f>
        <v>120</v>
      </c>
      <c r="E25" s="751">
        <v>30</v>
      </c>
      <c r="F25" s="752">
        <v>30</v>
      </c>
      <c r="G25" s="753">
        <v>30</v>
      </c>
      <c r="H25" s="754">
        <v>30</v>
      </c>
      <c r="I25" s="67"/>
      <c r="J25" s="68"/>
      <c r="K25" s="68"/>
      <c r="L25" s="68"/>
      <c r="M25" s="68"/>
      <c r="N25" s="265"/>
      <c r="O25" s="957"/>
      <c r="P25" s="972"/>
      <c r="Q25" s="400">
        <v>115</v>
      </c>
      <c r="R25" s="400">
        <v>120</v>
      </c>
      <c r="S25" s="400">
        <v>58</v>
      </c>
    </row>
    <row r="26" spans="1:19" s="31" customFormat="1" hidden="1">
      <c r="A26" s="304"/>
      <c r="B26" s="305" t="s">
        <v>144</v>
      </c>
      <c r="C26" s="306" t="s">
        <v>135</v>
      </c>
      <c r="D26" s="737">
        <f>SUM(E26:H26)</f>
        <v>150</v>
      </c>
      <c r="E26" s="738">
        <v>37</v>
      </c>
      <c r="F26" s="739">
        <v>37</v>
      </c>
      <c r="G26" s="740">
        <v>38</v>
      </c>
      <c r="H26" s="741">
        <v>38</v>
      </c>
      <c r="I26" s="67"/>
      <c r="J26" s="68"/>
      <c r="K26" s="68"/>
      <c r="L26" s="68"/>
      <c r="M26" s="68"/>
      <c r="N26" s="265"/>
      <c r="O26" s="957"/>
      <c r="P26" s="972"/>
      <c r="Q26" s="400">
        <v>131</v>
      </c>
      <c r="R26" s="400">
        <v>137</v>
      </c>
      <c r="S26" s="400">
        <v>102</v>
      </c>
    </row>
    <row r="27" spans="1:19" s="31" customFormat="1">
      <c r="A27" s="301"/>
      <c r="B27" s="302" t="s">
        <v>145</v>
      </c>
      <c r="C27" s="303" t="s">
        <v>135</v>
      </c>
      <c r="D27" s="770">
        <f>SUM(D28:D30)</f>
        <v>272</v>
      </c>
      <c r="E27" s="770">
        <f t="shared" ref="E27:H27" si="3">SUM(E28:E30)</f>
        <v>47</v>
      </c>
      <c r="F27" s="770">
        <f t="shared" si="3"/>
        <v>76</v>
      </c>
      <c r="G27" s="770">
        <f t="shared" si="3"/>
        <v>82</v>
      </c>
      <c r="H27" s="770">
        <f t="shared" si="3"/>
        <v>67</v>
      </c>
      <c r="I27" s="67"/>
      <c r="J27" s="68"/>
      <c r="K27" s="68"/>
      <c r="L27" s="68"/>
      <c r="M27" s="68"/>
      <c r="N27" s="265"/>
      <c r="O27" s="957"/>
      <c r="P27" s="972"/>
      <c r="Q27" s="400">
        <v>294</v>
      </c>
      <c r="R27" s="400">
        <v>291</v>
      </c>
      <c r="S27" s="400">
        <v>143</v>
      </c>
    </row>
    <row r="28" spans="1:19" s="31" customFormat="1" hidden="1">
      <c r="A28" s="304"/>
      <c r="B28" s="305" t="s">
        <v>146</v>
      </c>
      <c r="C28" s="306" t="s">
        <v>135</v>
      </c>
      <c r="D28" s="737">
        <f t="shared" ref="D28:D36" si="4">SUM(E28:H28)</f>
        <v>170</v>
      </c>
      <c r="E28" s="738">
        <v>25</v>
      </c>
      <c r="F28" s="739">
        <v>45</v>
      </c>
      <c r="G28" s="740">
        <v>55</v>
      </c>
      <c r="H28" s="741">
        <v>45</v>
      </c>
      <c r="I28" s="67"/>
      <c r="J28" s="68"/>
      <c r="K28" s="68"/>
      <c r="L28" s="68"/>
      <c r="M28" s="68"/>
      <c r="N28" s="265"/>
      <c r="O28" s="957"/>
      <c r="P28" s="972"/>
      <c r="Q28" s="400">
        <v>178</v>
      </c>
      <c r="R28" s="400">
        <v>172</v>
      </c>
      <c r="S28" s="400">
        <v>84</v>
      </c>
    </row>
    <row r="29" spans="1:19" s="31" customFormat="1" hidden="1">
      <c r="A29" s="304"/>
      <c r="B29" s="305" t="s">
        <v>147</v>
      </c>
      <c r="C29" s="306" t="s">
        <v>135</v>
      </c>
      <c r="D29" s="737">
        <f t="shared" si="4"/>
        <v>90</v>
      </c>
      <c r="E29" s="738">
        <v>20</v>
      </c>
      <c r="F29" s="739">
        <v>25</v>
      </c>
      <c r="G29" s="740">
        <v>25</v>
      </c>
      <c r="H29" s="741">
        <v>20</v>
      </c>
      <c r="I29" s="67"/>
      <c r="J29" s="68"/>
      <c r="K29" s="68"/>
      <c r="L29" s="68"/>
      <c r="M29" s="68"/>
      <c r="N29" s="265"/>
      <c r="O29" s="957"/>
      <c r="P29" s="972"/>
      <c r="Q29" s="400">
        <v>100</v>
      </c>
      <c r="R29" s="400">
        <v>106</v>
      </c>
      <c r="S29" s="400">
        <v>46</v>
      </c>
    </row>
    <row r="30" spans="1:19" s="31" customFormat="1" hidden="1">
      <c r="A30" s="304"/>
      <c r="B30" s="305" t="s">
        <v>148</v>
      </c>
      <c r="C30" s="306" t="s">
        <v>135</v>
      </c>
      <c r="D30" s="737">
        <f t="shared" si="4"/>
        <v>12</v>
      </c>
      <c r="E30" s="738">
        <v>2</v>
      </c>
      <c r="F30" s="739">
        <v>6</v>
      </c>
      <c r="G30" s="740">
        <v>2</v>
      </c>
      <c r="H30" s="741">
        <v>2</v>
      </c>
      <c r="I30" s="67"/>
      <c r="J30" s="68"/>
      <c r="K30" s="68"/>
      <c r="L30" s="68"/>
      <c r="M30" s="68"/>
      <c r="N30" s="265"/>
      <c r="O30" s="957"/>
      <c r="P30" s="972"/>
      <c r="Q30" s="400">
        <v>16</v>
      </c>
      <c r="R30" s="400">
        <v>13</v>
      </c>
      <c r="S30" s="400">
        <v>13</v>
      </c>
    </row>
    <row r="31" spans="1:19" s="31" customFormat="1" hidden="1">
      <c r="A31" s="307"/>
      <c r="B31" s="308" t="s">
        <v>149</v>
      </c>
      <c r="C31" s="309" t="s">
        <v>135</v>
      </c>
      <c r="D31" s="728">
        <f t="shared" si="4"/>
        <v>90</v>
      </c>
      <c r="E31" s="729">
        <v>20</v>
      </c>
      <c r="F31" s="193">
        <v>25</v>
      </c>
      <c r="G31" s="730">
        <v>25</v>
      </c>
      <c r="H31" s="731">
        <v>20</v>
      </c>
      <c r="I31" s="67"/>
      <c r="J31" s="68"/>
      <c r="K31" s="68"/>
      <c r="L31" s="68"/>
      <c r="M31" s="68"/>
      <c r="N31" s="265"/>
      <c r="O31" s="957"/>
      <c r="P31" s="972"/>
      <c r="Q31" s="400">
        <v>100</v>
      </c>
      <c r="R31" s="400">
        <v>106</v>
      </c>
      <c r="S31" s="400">
        <v>46</v>
      </c>
    </row>
    <row r="32" spans="1:19" s="31" customFormat="1" hidden="1">
      <c r="A32" s="307"/>
      <c r="B32" s="308" t="s">
        <v>150</v>
      </c>
      <c r="C32" s="309" t="s">
        <v>135</v>
      </c>
      <c r="D32" s="737">
        <f t="shared" si="4"/>
        <v>1</v>
      </c>
      <c r="E32" s="738">
        <v>1</v>
      </c>
      <c r="F32" s="739">
        <v>0</v>
      </c>
      <c r="G32" s="740">
        <v>0</v>
      </c>
      <c r="H32" s="741">
        <v>0</v>
      </c>
      <c r="I32" s="67"/>
      <c r="J32" s="68"/>
      <c r="K32" s="68"/>
      <c r="L32" s="68"/>
      <c r="M32" s="68"/>
      <c r="N32" s="265"/>
      <c r="O32" s="957"/>
      <c r="P32" s="972"/>
      <c r="Q32" s="400">
        <v>1</v>
      </c>
      <c r="R32" s="400">
        <v>1</v>
      </c>
      <c r="S32" s="400">
        <v>1</v>
      </c>
    </row>
    <row r="33" spans="1:19" s="31" customFormat="1">
      <c r="A33" s="301"/>
      <c r="B33" s="302" t="s">
        <v>151</v>
      </c>
      <c r="C33" s="303" t="s">
        <v>135</v>
      </c>
      <c r="D33" s="770">
        <f t="shared" si="4"/>
        <v>290</v>
      </c>
      <c r="E33" s="771">
        <v>75</v>
      </c>
      <c r="F33" s="772">
        <v>70</v>
      </c>
      <c r="G33" s="773">
        <v>70</v>
      </c>
      <c r="H33" s="774">
        <v>75</v>
      </c>
      <c r="I33" s="67"/>
      <c r="J33" s="68"/>
      <c r="K33" s="68"/>
      <c r="L33" s="68"/>
      <c r="M33" s="68"/>
      <c r="N33" s="265"/>
      <c r="O33" s="957"/>
      <c r="P33" s="972"/>
      <c r="Q33" s="400">
        <v>339</v>
      </c>
      <c r="R33" s="400">
        <v>276</v>
      </c>
      <c r="S33" s="400">
        <v>104</v>
      </c>
    </row>
    <row r="34" spans="1:19" s="31" customFormat="1">
      <c r="A34" s="301"/>
      <c r="B34" s="302" t="s">
        <v>152</v>
      </c>
      <c r="C34" s="303" t="s">
        <v>135</v>
      </c>
      <c r="D34" s="770">
        <f t="shared" si="4"/>
        <v>90</v>
      </c>
      <c r="E34" s="771">
        <v>20</v>
      </c>
      <c r="F34" s="772">
        <v>25</v>
      </c>
      <c r="G34" s="773">
        <v>20</v>
      </c>
      <c r="H34" s="774">
        <v>25</v>
      </c>
      <c r="I34" s="67"/>
      <c r="J34" s="68"/>
      <c r="K34" s="68"/>
      <c r="L34" s="68"/>
      <c r="M34" s="68"/>
      <c r="N34" s="265"/>
      <c r="O34" s="957"/>
      <c r="P34" s="972"/>
      <c r="Q34" s="400">
        <v>85</v>
      </c>
      <c r="R34" s="400">
        <v>129</v>
      </c>
      <c r="S34" s="400">
        <v>62</v>
      </c>
    </row>
    <row r="35" spans="1:19" s="763" customFormat="1" ht="40.5">
      <c r="A35" s="301"/>
      <c r="B35" s="302" t="s">
        <v>153</v>
      </c>
      <c r="C35" s="303" t="s">
        <v>135</v>
      </c>
      <c r="D35" s="765">
        <f t="shared" si="4"/>
        <v>250</v>
      </c>
      <c r="E35" s="766">
        <v>62</v>
      </c>
      <c r="F35" s="767">
        <v>63</v>
      </c>
      <c r="G35" s="768">
        <v>62</v>
      </c>
      <c r="H35" s="769">
        <v>63</v>
      </c>
      <c r="I35" s="759"/>
      <c r="J35" s="760"/>
      <c r="K35" s="760"/>
      <c r="L35" s="760"/>
      <c r="M35" s="760"/>
      <c r="N35" s="761"/>
      <c r="O35" s="960"/>
      <c r="P35" s="973"/>
      <c r="Q35" s="762">
        <v>266</v>
      </c>
      <c r="R35" s="762">
        <v>213</v>
      </c>
      <c r="S35" s="762">
        <v>123</v>
      </c>
    </row>
    <row r="36" spans="1:19" s="782" customFormat="1" ht="65.25" customHeight="1">
      <c r="A36" s="775"/>
      <c r="B36" s="776" t="s">
        <v>154</v>
      </c>
      <c r="C36" s="777" t="s">
        <v>135</v>
      </c>
      <c r="D36" s="785">
        <f t="shared" si="4"/>
        <v>1</v>
      </c>
      <c r="E36" s="786">
        <v>1</v>
      </c>
      <c r="F36" s="787">
        <v>0</v>
      </c>
      <c r="G36" s="788">
        <v>0</v>
      </c>
      <c r="H36" s="789">
        <v>0</v>
      </c>
      <c r="I36" s="778"/>
      <c r="J36" s="779"/>
      <c r="K36" s="779"/>
      <c r="L36" s="779"/>
      <c r="M36" s="779"/>
      <c r="N36" s="780"/>
      <c r="O36" s="962"/>
      <c r="P36" s="975"/>
      <c r="Q36" s="781">
        <v>1</v>
      </c>
      <c r="R36" s="781">
        <v>1</v>
      </c>
      <c r="S36" s="781">
        <v>1</v>
      </c>
    </row>
    <row r="37" spans="1:19" s="832" customFormat="1" ht="36.75" customHeight="1">
      <c r="A37" s="824"/>
      <c r="B37" s="825" t="s">
        <v>155</v>
      </c>
      <c r="C37" s="826" t="s">
        <v>156</v>
      </c>
      <c r="D37" s="827">
        <f>SUM(D59+D58+D54+D53+D51+D47+D46+D44+D41+D38)</f>
        <v>219</v>
      </c>
      <c r="E37" s="827">
        <f t="shared" ref="E37:H37" si="5">SUM(E59+E58+E54+E53+E51+E47+E46+E44+E41+E38)</f>
        <v>52</v>
      </c>
      <c r="F37" s="827">
        <f t="shared" si="5"/>
        <v>56</v>
      </c>
      <c r="G37" s="827">
        <f t="shared" si="5"/>
        <v>54</v>
      </c>
      <c r="H37" s="827">
        <f t="shared" si="5"/>
        <v>57</v>
      </c>
      <c r="I37" s="828"/>
      <c r="J37" s="829"/>
      <c r="K37" s="829"/>
      <c r="L37" s="829"/>
      <c r="M37" s="829"/>
      <c r="N37" s="830"/>
      <c r="O37" s="963"/>
      <c r="P37" s="976"/>
      <c r="Q37" s="831"/>
      <c r="R37" s="831"/>
      <c r="S37" s="831">
        <v>114</v>
      </c>
    </row>
    <row r="38" spans="1:19" s="31" customFormat="1">
      <c r="A38" s="301"/>
      <c r="B38" s="302" t="s">
        <v>157</v>
      </c>
      <c r="C38" s="303" t="s">
        <v>158</v>
      </c>
      <c r="D38" s="783">
        <f>SUM(D39:D40)</f>
        <v>13</v>
      </c>
      <c r="E38" s="783">
        <f t="shared" ref="E38:H38" si="6">SUM(E39:E40)</f>
        <v>3</v>
      </c>
      <c r="F38" s="783">
        <f t="shared" si="6"/>
        <v>3</v>
      </c>
      <c r="G38" s="783">
        <f t="shared" si="6"/>
        <v>4</v>
      </c>
      <c r="H38" s="783">
        <f t="shared" si="6"/>
        <v>3</v>
      </c>
      <c r="I38" s="67"/>
      <c r="J38" s="68"/>
      <c r="K38" s="68"/>
      <c r="L38" s="68"/>
      <c r="M38" s="68"/>
      <c r="N38" s="265"/>
      <c r="O38" s="957"/>
      <c r="P38" s="972"/>
      <c r="Q38" s="400">
        <v>13</v>
      </c>
      <c r="R38" s="400">
        <v>11</v>
      </c>
      <c r="S38" s="400">
        <v>3</v>
      </c>
    </row>
    <row r="39" spans="1:19" s="31" customFormat="1">
      <c r="A39" s="304"/>
      <c r="B39" s="305" t="s">
        <v>159</v>
      </c>
      <c r="C39" s="306" t="s">
        <v>160</v>
      </c>
      <c r="D39" s="755">
        <f>SUM(E39:H39)</f>
        <v>1</v>
      </c>
      <c r="E39" s="756">
        <v>0</v>
      </c>
      <c r="F39" s="597">
        <v>0</v>
      </c>
      <c r="G39" s="757">
        <v>1</v>
      </c>
      <c r="H39" s="758">
        <v>0</v>
      </c>
      <c r="I39" s="67"/>
      <c r="J39" s="68"/>
      <c r="K39" s="68"/>
      <c r="L39" s="68"/>
      <c r="M39" s="68"/>
      <c r="N39" s="265"/>
      <c r="O39" s="957"/>
      <c r="P39" s="972"/>
      <c r="Q39" s="400">
        <v>1</v>
      </c>
      <c r="R39" s="400">
        <v>1</v>
      </c>
      <c r="S39" s="400">
        <v>0</v>
      </c>
    </row>
    <row r="40" spans="1:19" s="763" customFormat="1" ht="40.5">
      <c r="A40" s="304"/>
      <c r="B40" s="305" t="s">
        <v>161</v>
      </c>
      <c r="C40" s="306" t="s">
        <v>135</v>
      </c>
      <c r="D40" s="755">
        <f>SUM(E40:H40)</f>
        <v>12</v>
      </c>
      <c r="E40" s="756">
        <v>3</v>
      </c>
      <c r="F40" s="597">
        <v>3</v>
      </c>
      <c r="G40" s="757">
        <v>3</v>
      </c>
      <c r="H40" s="758">
        <v>3</v>
      </c>
      <c r="I40" s="759"/>
      <c r="J40" s="760"/>
      <c r="K40" s="760"/>
      <c r="L40" s="760"/>
      <c r="M40" s="760"/>
      <c r="N40" s="761"/>
      <c r="O40" s="960"/>
      <c r="P40" s="973"/>
      <c r="Q40" s="762">
        <v>12</v>
      </c>
      <c r="R40" s="762">
        <v>12</v>
      </c>
      <c r="S40" s="762">
        <v>3</v>
      </c>
    </row>
    <row r="41" spans="1:19" s="31" customFormat="1" ht="40.5">
      <c r="A41" s="301"/>
      <c r="B41" s="302" t="s">
        <v>162</v>
      </c>
      <c r="C41" s="303" t="s">
        <v>158</v>
      </c>
      <c r="D41" s="784">
        <f>SUM(D42:D43)</f>
        <v>4</v>
      </c>
      <c r="E41" s="784">
        <f t="shared" ref="E41:H41" si="7">SUM(E42:E43)</f>
        <v>1</v>
      </c>
      <c r="F41" s="784">
        <f t="shared" si="7"/>
        <v>1</v>
      </c>
      <c r="G41" s="784">
        <f t="shared" si="7"/>
        <v>1</v>
      </c>
      <c r="H41" s="784">
        <f t="shared" si="7"/>
        <v>1</v>
      </c>
      <c r="I41" s="67"/>
      <c r="J41" s="68"/>
      <c r="K41" s="68"/>
      <c r="L41" s="68"/>
      <c r="M41" s="68"/>
      <c r="N41" s="265"/>
      <c r="O41" s="957"/>
      <c r="P41" s="972"/>
      <c r="Q41" s="400">
        <v>4</v>
      </c>
      <c r="R41" s="400">
        <v>4</v>
      </c>
      <c r="S41" s="400">
        <v>2</v>
      </c>
    </row>
    <row r="42" spans="1:19" s="31" customFormat="1">
      <c r="A42" s="304"/>
      <c r="B42" s="305" t="s">
        <v>163</v>
      </c>
      <c r="C42" s="306" t="s">
        <v>160</v>
      </c>
      <c r="D42" s="728">
        <f>SUM(E42:H42)</f>
        <v>1</v>
      </c>
      <c r="E42" s="729">
        <v>1</v>
      </c>
      <c r="F42" s="193">
        <v>0</v>
      </c>
      <c r="G42" s="730">
        <v>0</v>
      </c>
      <c r="H42" s="731">
        <v>0</v>
      </c>
      <c r="I42" s="67"/>
      <c r="J42" s="68"/>
      <c r="K42" s="68"/>
      <c r="L42" s="68"/>
      <c r="M42" s="68"/>
      <c r="N42" s="265"/>
      <c r="O42" s="957"/>
      <c r="P42" s="972"/>
      <c r="Q42" s="400">
        <v>1</v>
      </c>
      <c r="R42" s="400">
        <v>1</v>
      </c>
      <c r="S42" s="400">
        <v>1</v>
      </c>
    </row>
    <row r="43" spans="1:19" s="763" customFormat="1" ht="60.75">
      <c r="A43" s="304"/>
      <c r="B43" s="305" t="s">
        <v>164</v>
      </c>
      <c r="C43" s="306" t="s">
        <v>135</v>
      </c>
      <c r="D43" s="755">
        <f>SUM(E43:H43)</f>
        <v>3</v>
      </c>
      <c r="E43" s="756">
        <v>0</v>
      </c>
      <c r="F43" s="597">
        <v>1</v>
      </c>
      <c r="G43" s="757">
        <v>1</v>
      </c>
      <c r="H43" s="758">
        <v>1</v>
      </c>
      <c r="I43" s="759"/>
      <c r="J43" s="760"/>
      <c r="K43" s="760"/>
      <c r="L43" s="760"/>
      <c r="M43" s="760"/>
      <c r="N43" s="761"/>
      <c r="O43" s="960"/>
      <c r="P43" s="973"/>
      <c r="Q43" s="762">
        <v>3</v>
      </c>
      <c r="R43" s="762">
        <v>3</v>
      </c>
      <c r="S43" s="762">
        <v>1</v>
      </c>
    </row>
    <row r="44" spans="1:19" s="763" customFormat="1">
      <c r="A44" s="301"/>
      <c r="B44" s="302" t="s">
        <v>455</v>
      </c>
      <c r="C44" s="303" t="s">
        <v>160</v>
      </c>
      <c r="D44" s="784">
        <f>SUM(E44:H44)</f>
        <v>4</v>
      </c>
      <c r="E44" s="791">
        <v>1</v>
      </c>
      <c r="F44" s="792">
        <v>1</v>
      </c>
      <c r="G44" s="793">
        <v>1</v>
      </c>
      <c r="H44" s="794">
        <v>1</v>
      </c>
      <c r="I44" s="759"/>
      <c r="J44" s="760"/>
      <c r="K44" s="760"/>
      <c r="L44" s="760"/>
      <c r="M44" s="760"/>
      <c r="N44" s="761"/>
      <c r="O44" s="960"/>
      <c r="P44" s="973"/>
      <c r="Q44" s="790" t="s">
        <v>392</v>
      </c>
      <c r="R44" s="790">
        <v>4</v>
      </c>
      <c r="S44" s="790">
        <v>2</v>
      </c>
    </row>
    <row r="45" spans="1:19" s="763" customFormat="1">
      <c r="A45" s="301"/>
      <c r="B45" s="302" t="s">
        <v>456</v>
      </c>
      <c r="C45" s="303"/>
      <c r="D45" s="784"/>
      <c r="E45" s="795" t="s">
        <v>457</v>
      </c>
      <c r="F45" s="796" t="s">
        <v>458</v>
      </c>
      <c r="G45" s="797" t="s">
        <v>459</v>
      </c>
      <c r="H45" s="798" t="s">
        <v>460</v>
      </c>
      <c r="I45" s="759"/>
      <c r="J45" s="760"/>
      <c r="K45" s="760"/>
      <c r="L45" s="760"/>
      <c r="M45" s="760"/>
      <c r="N45" s="761"/>
      <c r="O45" s="960"/>
      <c r="P45" s="973"/>
      <c r="Q45" s="790"/>
      <c r="R45" s="790"/>
      <c r="S45" s="790"/>
    </row>
    <row r="46" spans="1:19" s="763" customFormat="1" ht="40.5">
      <c r="A46" s="301"/>
      <c r="B46" s="302" t="s">
        <v>165</v>
      </c>
      <c r="C46" s="303" t="s">
        <v>160</v>
      </c>
      <c r="D46" s="784">
        <f>SUM(E46:H46)</f>
        <v>1</v>
      </c>
      <c r="E46" s="791">
        <v>0</v>
      </c>
      <c r="F46" s="792">
        <v>0</v>
      </c>
      <c r="G46" s="793">
        <v>0</v>
      </c>
      <c r="H46" s="794">
        <v>1</v>
      </c>
      <c r="I46" s="759"/>
      <c r="J46" s="760"/>
      <c r="K46" s="760"/>
      <c r="L46" s="760"/>
      <c r="M46" s="760"/>
      <c r="N46" s="761"/>
      <c r="O46" s="960"/>
      <c r="P46" s="973"/>
      <c r="Q46" s="762">
        <v>1</v>
      </c>
      <c r="R46" s="762">
        <v>1</v>
      </c>
      <c r="S46" s="762">
        <v>1</v>
      </c>
    </row>
    <row r="47" spans="1:19" s="31" customFormat="1">
      <c r="A47" s="301"/>
      <c r="B47" s="302" t="s">
        <v>166</v>
      </c>
      <c r="C47" s="303" t="s">
        <v>160</v>
      </c>
      <c r="D47" s="783">
        <f>SUM(D48:D49)</f>
        <v>4</v>
      </c>
      <c r="E47" s="783">
        <f t="shared" ref="E47:H47" si="8">SUM(E48:E49)</f>
        <v>1</v>
      </c>
      <c r="F47" s="783">
        <f t="shared" si="8"/>
        <v>1</v>
      </c>
      <c r="G47" s="783">
        <f t="shared" si="8"/>
        <v>1</v>
      </c>
      <c r="H47" s="783">
        <f t="shared" si="8"/>
        <v>1</v>
      </c>
      <c r="I47" s="67"/>
      <c r="J47" s="68"/>
      <c r="K47" s="68"/>
      <c r="L47" s="68"/>
      <c r="M47" s="68"/>
      <c r="N47" s="265"/>
      <c r="O47" s="957"/>
      <c r="P47" s="972"/>
      <c r="Q47" s="400">
        <v>3</v>
      </c>
      <c r="R47" s="400">
        <v>3</v>
      </c>
      <c r="S47" s="400">
        <v>1</v>
      </c>
    </row>
    <row r="48" spans="1:19" s="763" customFormat="1" ht="40.5">
      <c r="A48" s="313"/>
      <c r="B48" s="314" t="s">
        <v>167</v>
      </c>
      <c r="C48" s="315" t="s">
        <v>160</v>
      </c>
      <c r="D48" s="755">
        <f>SUM(E48:H48)</f>
        <v>1</v>
      </c>
      <c r="E48" s="756">
        <v>1</v>
      </c>
      <c r="F48" s="597">
        <v>0</v>
      </c>
      <c r="G48" s="757">
        <v>0</v>
      </c>
      <c r="H48" s="758">
        <v>0</v>
      </c>
      <c r="I48" s="759"/>
      <c r="J48" s="760"/>
      <c r="K48" s="760"/>
      <c r="L48" s="760"/>
      <c r="M48" s="760"/>
      <c r="N48" s="761"/>
      <c r="O48" s="960"/>
      <c r="P48" s="973"/>
      <c r="Q48" s="762">
        <v>1</v>
      </c>
      <c r="R48" s="762">
        <v>1</v>
      </c>
      <c r="S48" s="762">
        <v>1</v>
      </c>
    </row>
    <row r="49" spans="1:19" s="763" customFormat="1" ht="19.5" customHeight="1">
      <c r="A49" s="313"/>
      <c r="B49" s="314" t="s">
        <v>461</v>
      </c>
      <c r="C49" s="315" t="s">
        <v>135</v>
      </c>
      <c r="D49" s="755">
        <f>SUM(E49:H49)</f>
        <v>3</v>
      </c>
      <c r="E49" s="756">
        <v>0</v>
      </c>
      <c r="F49" s="597">
        <v>1</v>
      </c>
      <c r="G49" s="757">
        <v>1</v>
      </c>
      <c r="H49" s="758">
        <v>1</v>
      </c>
      <c r="I49" s="759"/>
      <c r="J49" s="760"/>
      <c r="K49" s="760"/>
      <c r="L49" s="760"/>
      <c r="M49" s="760"/>
      <c r="N49" s="761"/>
      <c r="O49" s="960"/>
      <c r="P49" s="973"/>
      <c r="Q49" s="762">
        <v>2</v>
      </c>
      <c r="R49" s="762">
        <v>2</v>
      </c>
      <c r="S49" s="762">
        <v>1</v>
      </c>
    </row>
    <row r="50" spans="1:19" s="763" customFormat="1">
      <c r="A50" s="313"/>
      <c r="B50" s="314" t="s">
        <v>462</v>
      </c>
      <c r="C50" s="315"/>
      <c r="D50" s="755"/>
      <c r="E50" s="756"/>
      <c r="F50" s="597"/>
      <c r="G50" s="757"/>
      <c r="H50" s="758"/>
      <c r="I50" s="759"/>
      <c r="J50" s="760"/>
      <c r="K50" s="760"/>
      <c r="L50" s="760"/>
      <c r="M50" s="760"/>
      <c r="N50" s="761"/>
      <c r="O50" s="960"/>
      <c r="P50" s="973"/>
      <c r="Q50" s="762"/>
      <c r="R50" s="762"/>
      <c r="S50" s="762"/>
    </row>
    <row r="51" spans="1:19" s="31" customFormat="1">
      <c r="A51" s="301"/>
      <c r="B51" s="302" t="s">
        <v>168</v>
      </c>
      <c r="C51" s="303" t="s">
        <v>393</v>
      </c>
      <c r="D51" s="783">
        <f>SUM(D52)</f>
        <v>5</v>
      </c>
      <c r="E51" s="783">
        <f t="shared" ref="E51:H51" si="9">SUM(E52)</f>
        <v>0</v>
      </c>
      <c r="F51" s="783">
        <f t="shared" si="9"/>
        <v>3</v>
      </c>
      <c r="G51" s="783">
        <f t="shared" si="9"/>
        <v>1</v>
      </c>
      <c r="H51" s="783">
        <f t="shared" si="9"/>
        <v>1</v>
      </c>
      <c r="I51" s="67"/>
      <c r="J51" s="68"/>
      <c r="K51" s="68"/>
      <c r="L51" s="68"/>
      <c r="M51" s="68"/>
      <c r="N51" s="265"/>
      <c r="O51" s="957"/>
      <c r="P51" s="972"/>
      <c r="Q51" s="400">
        <v>5</v>
      </c>
      <c r="R51" s="400">
        <v>5</v>
      </c>
      <c r="S51" s="400">
        <v>2</v>
      </c>
    </row>
    <row r="52" spans="1:19" s="763" customFormat="1" ht="40.5">
      <c r="A52" s="304"/>
      <c r="B52" s="305" t="s">
        <v>169</v>
      </c>
      <c r="C52" s="306" t="s">
        <v>393</v>
      </c>
      <c r="D52" s="755">
        <f>SUM(E52:H52)</f>
        <v>5</v>
      </c>
      <c r="E52" s="756">
        <v>0</v>
      </c>
      <c r="F52" s="597">
        <v>3</v>
      </c>
      <c r="G52" s="757">
        <v>1</v>
      </c>
      <c r="H52" s="758">
        <v>1</v>
      </c>
      <c r="I52" s="810"/>
      <c r="J52" s="811"/>
      <c r="K52" s="811"/>
      <c r="L52" s="811"/>
      <c r="M52" s="811"/>
      <c r="N52" s="812"/>
      <c r="O52" s="960"/>
      <c r="P52" s="973"/>
      <c r="Q52" s="762">
        <v>5</v>
      </c>
      <c r="R52" s="762">
        <v>5</v>
      </c>
      <c r="S52" s="762">
        <v>2</v>
      </c>
    </row>
    <row r="53" spans="1:19" s="763" customFormat="1" ht="40.5">
      <c r="A53" s="301"/>
      <c r="B53" s="302" t="s">
        <v>170</v>
      </c>
      <c r="C53" s="303" t="s">
        <v>135</v>
      </c>
      <c r="D53" s="784">
        <f>SUM(E53:H53)</f>
        <v>2</v>
      </c>
      <c r="E53" s="791">
        <v>0</v>
      </c>
      <c r="F53" s="792">
        <v>1</v>
      </c>
      <c r="G53" s="793">
        <v>0</v>
      </c>
      <c r="H53" s="794">
        <v>1</v>
      </c>
      <c r="I53" s="759"/>
      <c r="J53" s="760"/>
      <c r="K53" s="760"/>
      <c r="L53" s="760"/>
      <c r="M53" s="760"/>
      <c r="N53" s="761"/>
      <c r="O53" s="960"/>
      <c r="P53" s="973"/>
      <c r="Q53" s="762">
        <v>2</v>
      </c>
      <c r="R53" s="762">
        <v>2</v>
      </c>
      <c r="S53" s="762">
        <v>1</v>
      </c>
    </row>
    <row r="54" spans="1:19" s="31" customFormat="1">
      <c r="A54" s="301"/>
      <c r="B54" s="302" t="s">
        <v>395</v>
      </c>
      <c r="C54" s="303" t="s">
        <v>135</v>
      </c>
      <c r="D54" s="783">
        <f>SUM(D55:D57)</f>
        <v>184</v>
      </c>
      <c r="E54" s="783">
        <f t="shared" ref="E54:H54" si="10">SUM(E55:E57)</f>
        <v>46</v>
      </c>
      <c r="F54" s="783">
        <f t="shared" si="10"/>
        <v>46</v>
      </c>
      <c r="G54" s="783">
        <f t="shared" si="10"/>
        <v>46</v>
      </c>
      <c r="H54" s="783">
        <f t="shared" si="10"/>
        <v>46</v>
      </c>
      <c r="I54" s="67"/>
      <c r="J54" s="68"/>
      <c r="K54" s="68"/>
      <c r="L54" s="68"/>
      <c r="M54" s="68"/>
      <c r="N54" s="265"/>
      <c r="O54" s="957"/>
      <c r="P54" s="972"/>
      <c r="Q54" s="400">
        <v>218</v>
      </c>
      <c r="R54" s="400">
        <v>200</v>
      </c>
      <c r="S54" s="400">
        <v>101</v>
      </c>
    </row>
    <row r="55" spans="1:19" s="31" customFormat="1" hidden="1">
      <c r="A55" s="304"/>
      <c r="B55" s="305" t="s">
        <v>171</v>
      </c>
      <c r="C55" s="306" t="s">
        <v>135</v>
      </c>
      <c r="D55" s="728">
        <f>SUM(E55:H55)</f>
        <v>24</v>
      </c>
      <c r="E55" s="729">
        <v>6</v>
      </c>
      <c r="F55" s="193">
        <v>6</v>
      </c>
      <c r="G55" s="730">
        <v>6</v>
      </c>
      <c r="H55" s="731">
        <v>6</v>
      </c>
      <c r="I55" s="67"/>
      <c r="J55" s="68"/>
      <c r="K55" s="68"/>
      <c r="L55" s="68"/>
      <c r="M55" s="68"/>
      <c r="N55" s="265"/>
      <c r="O55" s="957"/>
      <c r="P55" s="972"/>
      <c r="Q55" s="400">
        <v>25</v>
      </c>
      <c r="R55" s="400">
        <v>24</v>
      </c>
      <c r="S55" s="400">
        <v>11</v>
      </c>
    </row>
    <row r="56" spans="1:19" s="31" customFormat="1" hidden="1">
      <c r="A56" s="304"/>
      <c r="B56" s="316" t="s">
        <v>172</v>
      </c>
      <c r="C56" s="317" t="s">
        <v>135</v>
      </c>
      <c r="D56" s="728">
        <f>SUM(E56:H56)</f>
        <v>60</v>
      </c>
      <c r="E56" s="729">
        <v>15</v>
      </c>
      <c r="F56" s="193">
        <v>15</v>
      </c>
      <c r="G56" s="730">
        <v>15</v>
      </c>
      <c r="H56" s="731">
        <v>15</v>
      </c>
      <c r="I56" s="67"/>
      <c r="J56" s="68"/>
      <c r="K56" s="68"/>
      <c r="L56" s="68"/>
      <c r="M56" s="68"/>
      <c r="N56" s="265"/>
      <c r="O56" s="957"/>
      <c r="P56" s="972"/>
      <c r="Q56" s="400">
        <v>61</v>
      </c>
      <c r="R56" s="400">
        <v>61</v>
      </c>
      <c r="S56" s="400">
        <v>26</v>
      </c>
    </row>
    <row r="57" spans="1:19" s="31" customFormat="1" hidden="1">
      <c r="A57" s="304"/>
      <c r="B57" s="305" t="s">
        <v>173</v>
      </c>
      <c r="C57" s="306" t="s">
        <v>135</v>
      </c>
      <c r="D57" s="813">
        <f>SUM(E57:H57)</f>
        <v>100</v>
      </c>
      <c r="E57" s="814">
        <v>25</v>
      </c>
      <c r="F57" s="814">
        <v>25</v>
      </c>
      <c r="G57" s="814">
        <v>25</v>
      </c>
      <c r="H57" s="815">
        <v>25</v>
      </c>
      <c r="I57" s="67"/>
      <c r="J57" s="68"/>
      <c r="K57" s="68"/>
      <c r="L57" s="68"/>
      <c r="M57" s="69"/>
      <c r="N57" s="70"/>
      <c r="O57" s="957"/>
      <c r="P57" s="972"/>
      <c r="Q57" s="400">
        <v>132</v>
      </c>
      <c r="R57" s="400">
        <v>115</v>
      </c>
      <c r="S57" s="400">
        <v>64</v>
      </c>
    </row>
    <row r="58" spans="1:19" s="79" customFormat="1">
      <c r="A58" s="318"/>
      <c r="B58" s="319" t="s">
        <v>396</v>
      </c>
      <c r="C58" s="320" t="s">
        <v>174</v>
      </c>
      <c r="D58" s="816">
        <f>SUM(E58:H58)</f>
        <v>1</v>
      </c>
      <c r="E58" s="817">
        <v>0</v>
      </c>
      <c r="F58" s="818">
        <v>0</v>
      </c>
      <c r="G58" s="819">
        <v>0</v>
      </c>
      <c r="H58" s="816">
        <v>1</v>
      </c>
      <c r="I58" s="76"/>
      <c r="J58" s="75"/>
      <c r="K58" s="74"/>
      <c r="L58" s="74"/>
      <c r="M58" s="77"/>
      <c r="N58" s="78"/>
      <c r="O58" s="964"/>
      <c r="P58" s="977"/>
      <c r="Q58" s="403" t="s">
        <v>392</v>
      </c>
      <c r="R58" s="403">
        <v>2</v>
      </c>
      <c r="S58" s="403">
        <v>0</v>
      </c>
    </row>
    <row r="59" spans="1:19" s="79" customFormat="1">
      <c r="A59" s="321"/>
      <c r="B59" s="322" t="s">
        <v>397</v>
      </c>
      <c r="C59" s="323" t="s">
        <v>175</v>
      </c>
      <c r="D59" s="820">
        <f>SUM(E59:H59)</f>
        <v>1</v>
      </c>
      <c r="E59" s="821">
        <v>0</v>
      </c>
      <c r="F59" s="822">
        <v>0</v>
      </c>
      <c r="G59" s="823">
        <v>0</v>
      </c>
      <c r="H59" s="820">
        <v>1</v>
      </c>
      <c r="I59" s="152"/>
      <c r="J59" s="151"/>
      <c r="K59" s="150"/>
      <c r="L59" s="150"/>
      <c r="M59" s="150"/>
      <c r="N59" s="153"/>
      <c r="O59" s="965"/>
      <c r="P59" s="978"/>
      <c r="Q59" s="403" t="s">
        <v>392</v>
      </c>
      <c r="R59" s="403">
        <v>1</v>
      </c>
      <c r="S59" s="403">
        <v>0</v>
      </c>
    </row>
    <row r="60" spans="1:19" s="79" customFormat="1">
      <c r="A60" s="1363"/>
      <c r="B60" s="1364"/>
      <c r="C60" s="1365"/>
      <c r="D60" s="1366"/>
      <c r="E60" s="1367"/>
      <c r="F60" s="1368"/>
      <c r="G60" s="1366"/>
      <c r="H60" s="1366"/>
      <c r="I60" s="1369"/>
      <c r="J60" s="1370"/>
      <c r="K60" s="1369"/>
      <c r="L60" s="1369"/>
      <c r="M60" s="1369"/>
      <c r="N60" s="1051"/>
      <c r="O60" s="100"/>
      <c r="Q60" s="1371"/>
      <c r="R60" s="1371"/>
      <c r="S60" s="1371"/>
    </row>
    <row r="61" spans="1:19" s="31" customFormat="1">
      <c r="A61" s="92"/>
      <c r="B61" s="93"/>
      <c r="C61" s="94"/>
      <c r="D61" s="94"/>
      <c r="E61" s="95"/>
      <c r="F61" s="96"/>
      <c r="G61" s="96"/>
      <c r="H61" s="96"/>
      <c r="I61" s="97"/>
      <c r="J61" s="98"/>
      <c r="K61" s="97"/>
      <c r="L61" s="97"/>
      <c r="M61" s="97"/>
      <c r="N61" s="99"/>
      <c r="O61" s="100"/>
    </row>
    <row r="62" spans="1:19" s="31" customFormat="1">
      <c r="A62" s="92"/>
      <c r="B62" s="220" t="s">
        <v>176</v>
      </c>
      <c r="C62" s="218"/>
      <c r="D62" s="218"/>
      <c r="E62" s="219"/>
      <c r="F62" s="96"/>
      <c r="G62" s="96"/>
      <c r="H62" s="96"/>
      <c r="I62" s="97"/>
      <c r="J62" s="98"/>
      <c r="K62" s="97"/>
      <c r="L62" s="97"/>
      <c r="M62" s="97"/>
      <c r="N62" s="99"/>
      <c r="O62" s="100"/>
    </row>
    <row r="63" spans="1:19" s="31" customFormat="1">
      <c r="A63" s="92"/>
      <c r="B63" s="93" t="s">
        <v>525</v>
      </c>
      <c r="C63" s="94"/>
      <c r="D63" s="94"/>
      <c r="E63" s="95"/>
      <c r="F63" s="96"/>
      <c r="G63" s="96"/>
      <c r="H63" s="96"/>
      <c r="I63" s="97"/>
      <c r="J63" s="98"/>
      <c r="K63" s="97"/>
      <c r="L63" s="97"/>
      <c r="M63" s="97"/>
      <c r="N63" s="99"/>
      <c r="O63" s="100"/>
    </row>
    <row r="64" spans="1:19" s="31" customFormat="1">
      <c r="A64" s="92"/>
      <c r="B64" s="93" t="s">
        <v>526</v>
      </c>
      <c r="C64" s="94"/>
      <c r="D64" s="94"/>
      <c r="E64" s="95"/>
      <c r="F64" s="96"/>
      <c r="G64" s="96"/>
      <c r="H64" s="96"/>
      <c r="I64" s="97"/>
      <c r="J64" s="98"/>
      <c r="K64" s="97"/>
      <c r="L64" s="97"/>
      <c r="M64" s="97"/>
      <c r="N64" s="99"/>
      <c r="O64" s="100"/>
    </row>
    <row r="65" spans="1:15" s="31" customFormat="1">
      <c r="A65" s="92"/>
      <c r="B65" s="93" t="s">
        <v>527</v>
      </c>
      <c r="C65" s="94"/>
      <c r="D65" s="94"/>
      <c r="E65" s="95"/>
      <c r="F65" s="96"/>
      <c r="G65" s="96"/>
      <c r="H65" s="96"/>
      <c r="I65" s="97"/>
      <c r="J65" s="98"/>
      <c r="K65" s="97"/>
      <c r="L65" s="97"/>
      <c r="M65" s="97"/>
      <c r="N65" s="99"/>
      <c r="O65" s="100"/>
    </row>
    <row r="66" spans="1:15" s="31" customFormat="1">
      <c r="A66" s="92"/>
      <c r="B66" s="93"/>
      <c r="C66" s="94"/>
      <c r="D66" s="94"/>
      <c r="E66" s="95"/>
      <c r="F66" s="96"/>
      <c r="G66" s="96"/>
      <c r="H66" s="96"/>
      <c r="I66" s="97"/>
      <c r="J66" s="98"/>
      <c r="K66" s="97"/>
      <c r="L66" s="97"/>
      <c r="M66" s="97"/>
      <c r="N66" s="99"/>
      <c r="O66" s="100"/>
    </row>
    <row r="67" spans="1:15" s="31" customFormat="1">
      <c r="A67" s="92"/>
      <c r="B67" s="93"/>
      <c r="C67" s="94"/>
      <c r="D67" s="94"/>
      <c r="E67" s="95"/>
      <c r="F67" s="96"/>
      <c r="G67" s="96"/>
      <c r="H67" s="96"/>
      <c r="I67" s="97"/>
      <c r="J67" s="98"/>
      <c r="K67" s="97"/>
      <c r="L67" s="97"/>
      <c r="M67" s="97"/>
      <c r="N67" s="99"/>
      <c r="O67" s="100"/>
    </row>
    <row r="68" spans="1:15" s="31" customFormat="1">
      <c r="A68" s="92"/>
      <c r="B68" s="93"/>
      <c r="C68" s="94"/>
      <c r="D68" s="94"/>
      <c r="E68" s="95"/>
      <c r="F68" s="96"/>
      <c r="G68" s="96"/>
      <c r="H68" s="96"/>
      <c r="I68" s="97"/>
      <c r="J68" s="98"/>
      <c r="K68" s="97"/>
      <c r="L68" s="97"/>
      <c r="M68" s="97"/>
      <c r="N68" s="99"/>
      <c r="O68" s="100"/>
    </row>
    <row r="69" spans="1:15" s="31" customFormat="1">
      <c r="A69" s="324" t="s">
        <v>106</v>
      </c>
      <c r="B69" s="95"/>
      <c r="C69" s="325"/>
      <c r="D69" s="325"/>
      <c r="E69" s="404"/>
      <c r="F69" s="405"/>
      <c r="G69" s="95"/>
      <c r="H69" s="95"/>
    </row>
    <row r="70" spans="1:15" s="31" customFormat="1">
      <c r="A70" s="126"/>
      <c r="B70" s="224"/>
      <c r="C70" s="1651" t="s">
        <v>0</v>
      </c>
      <c r="D70" s="1654" t="s">
        <v>99</v>
      </c>
      <c r="E70" s="1655" t="s">
        <v>100</v>
      </c>
      <c r="F70" s="89" t="s">
        <v>2</v>
      </c>
      <c r="G70" s="253"/>
      <c r="H70" s="89"/>
    </row>
    <row r="71" spans="1:15" s="31" customFormat="1">
      <c r="A71" s="127" t="s">
        <v>12</v>
      </c>
      <c r="B71" s="222" t="s">
        <v>69</v>
      </c>
      <c r="C71" s="1652"/>
      <c r="D71" s="1632"/>
      <c r="E71" s="1656"/>
      <c r="F71" s="1658">
        <v>2561</v>
      </c>
      <c r="G71" s="1660">
        <v>2562</v>
      </c>
      <c r="H71" s="1658">
        <v>2563</v>
      </c>
      <c r="I71" s="97"/>
      <c r="J71" s="98"/>
      <c r="K71" s="97"/>
      <c r="L71" s="97"/>
      <c r="M71" s="97"/>
      <c r="N71" s="99"/>
      <c r="O71" s="100"/>
    </row>
    <row r="72" spans="1:15" s="31" customFormat="1">
      <c r="A72" s="44" t="s">
        <v>15</v>
      </c>
      <c r="B72" s="223" t="s">
        <v>70</v>
      </c>
      <c r="C72" s="1653"/>
      <c r="D72" s="1633"/>
      <c r="E72" s="1657"/>
      <c r="F72" s="1659"/>
      <c r="G72" s="1661"/>
      <c r="H72" s="1659"/>
      <c r="I72" s="97"/>
      <c r="J72" s="98"/>
      <c r="K72" s="97"/>
      <c r="L72" s="97"/>
      <c r="M72" s="97"/>
      <c r="N72" s="99"/>
      <c r="O72" s="100"/>
    </row>
    <row r="73" spans="1:15" s="31" customFormat="1">
      <c r="A73" s="128"/>
      <c r="B73" s="129" t="s">
        <v>71</v>
      </c>
      <c r="C73" s="130"/>
      <c r="D73" s="236"/>
      <c r="E73" s="243"/>
      <c r="F73" s="131"/>
      <c r="G73" s="254"/>
      <c r="H73" s="131"/>
    </row>
    <row r="74" spans="1:15" s="31" customFormat="1">
      <c r="A74" s="64"/>
      <c r="B74" s="132" t="s">
        <v>675</v>
      </c>
      <c r="C74" s="59"/>
      <c r="D74" s="221"/>
      <c r="E74" s="244"/>
      <c r="F74" s="61"/>
      <c r="G74" s="60"/>
      <c r="H74" s="61"/>
    </row>
    <row r="75" spans="1:15" s="62" customFormat="1">
      <c r="A75" s="287"/>
      <c r="B75" s="287" t="s">
        <v>130</v>
      </c>
      <c r="C75" s="59"/>
      <c r="D75" s="233"/>
      <c r="E75" s="244"/>
      <c r="F75" s="61"/>
      <c r="G75" s="60"/>
      <c r="H75" s="61"/>
    </row>
    <row r="76" spans="1:15" s="62" customFormat="1" ht="60.75">
      <c r="A76" s="288"/>
      <c r="B76" s="289" t="s">
        <v>463</v>
      </c>
      <c r="C76" s="290" t="s">
        <v>131</v>
      </c>
      <c r="D76" s="1054">
        <v>0</v>
      </c>
      <c r="E76" s="1054" t="s">
        <v>464</v>
      </c>
      <c r="F76" s="1054" t="s">
        <v>464</v>
      </c>
      <c r="G76" s="1054" t="s">
        <v>464</v>
      </c>
      <c r="H76" s="1054" t="s">
        <v>464</v>
      </c>
    </row>
    <row r="77" spans="1:15" s="598" customFormat="1" ht="26.25" customHeight="1">
      <c r="A77" s="292"/>
      <c r="B77" s="289" t="s">
        <v>465</v>
      </c>
      <c r="C77" s="290" t="s">
        <v>393</v>
      </c>
      <c r="D77" s="1054">
        <v>2</v>
      </c>
      <c r="E77" s="1054">
        <v>5</v>
      </c>
      <c r="F77" s="752">
        <v>5</v>
      </c>
      <c r="G77" s="753">
        <v>5</v>
      </c>
      <c r="H77" s="752">
        <v>5</v>
      </c>
    </row>
    <row r="78" spans="1:15" s="1059" customFormat="1" ht="41.25" thickBot="1">
      <c r="A78" s="1056"/>
      <c r="B78" s="1057" t="s">
        <v>466</v>
      </c>
      <c r="C78" s="1058" t="s">
        <v>132</v>
      </c>
      <c r="D78" s="1054">
        <v>0</v>
      </c>
      <c r="E78" s="1055">
        <v>4.4000000000000004</v>
      </c>
      <c r="F78" s="1060">
        <v>4.41</v>
      </c>
      <c r="G78" s="1061">
        <v>4.42</v>
      </c>
      <c r="H78" s="1060">
        <v>4.43</v>
      </c>
    </row>
    <row r="79" spans="1:15" s="31" customFormat="1" ht="21.75" thickTop="1" thickBot="1">
      <c r="A79" s="64"/>
      <c r="B79" s="134" t="s">
        <v>14</v>
      </c>
      <c r="C79" s="135"/>
      <c r="D79" s="237"/>
      <c r="E79" s="245">
        <f>SUM(E81:E82)</f>
        <v>164700</v>
      </c>
      <c r="F79" s="245">
        <f t="shared" ref="F79:H79" si="11">SUM(F81:F82)</f>
        <v>147100</v>
      </c>
      <c r="G79" s="245">
        <f t="shared" si="11"/>
        <v>147300</v>
      </c>
      <c r="H79" s="136">
        <f t="shared" si="11"/>
        <v>148300</v>
      </c>
    </row>
    <row r="80" spans="1:15" s="31" customFormat="1" ht="21" thickTop="1">
      <c r="A80" s="57"/>
      <c r="B80" s="137" t="s">
        <v>47</v>
      </c>
      <c r="C80" s="58"/>
      <c r="D80" s="232"/>
      <c r="E80" s="246"/>
      <c r="F80" s="65"/>
      <c r="G80" s="255"/>
      <c r="H80" s="65"/>
    </row>
    <row r="81" spans="1:16" s="31" customFormat="1">
      <c r="A81" s="64"/>
      <c r="B81" s="66" t="s">
        <v>48</v>
      </c>
      <c r="C81" s="59"/>
      <c r="D81" s="221"/>
      <c r="E81" s="1348">
        <v>146200</v>
      </c>
      <c r="F81" s="1349">
        <v>147100</v>
      </c>
      <c r="G81" s="1350">
        <v>147300</v>
      </c>
      <c r="H81" s="1349">
        <v>148300</v>
      </c>
    </row>
    <row r="82" spans="1:16" s="31" customFormat="1">
      <c r="A82" s="64"/>
      <c r="B82" s="66" t="s">
        <v>49</v>
      </c>
      <c r="C82" s="59"/>
      <c r="D82" s="221"/>
      <c r="E82" s="1348">
        <v>18500</v>
      </c>
      <c r="F82" s="402" t="s">
        <v>392</v>
      </c>
      <c r="G82" s="1351" t="s">
        <v>392</v>
      </c>
      <c r="H82" s="402" t="s">
        <v>392</v>
      </c>
    </row>
    <row r="83" spans="1:16" s="79" customFormat="1">
      <c r="A83" s="72"/>
      <c r="B83" s="66" t="s">
        <v>50</v>
      </c>
      <c r="C83" s="73"/>
      <c r="D83" s="238"/>
      <c r="E83" s="247"/>
      <c r="F83" s="61"/>
      <c r="G83" s="60"/>
      <c r="H83" s="61"/>
    </row>
    <row r="84" spans="1:16" s="79" customFormat="1">
      <c r="A84" s="90"/>
      <c r="B84" s="91" t="s">
        <v>51</v>
      </c>
      <c r="C84" s="141"/>
      <c r="D84" s="239"/>
      <c r="E84" s="248"/>
      <c r="F84" s="142"/>
      <c r="G84" s="256"/>
      <c r="H84" s="143"/>
    </row>
    <row r="85" spans="1:16" s="79" customFormat="1">
      <c r="A85" s="92"/>
      <c r="B85" s="93"/>
      <c r="C85" s="1050"/>
      <c r="D85" s="1050"/>
      <c r="E85" s="1051"/>
      <c r="F85" s="1052"/>
      <c r="G85" s="1053"/>
      <c r="H85" s="1053"/>
    </row>
    <row r="86" spans="1:16">
      <c r="A86" s="1647" t="s">
        <v>61</v>
      </c>
      <c r="B86" s="1647"/>
      <c r="C86" s="1647"/>
      <c r="D86" s="1647"/>
      <c r="E86" s="1647"/>
      <c r="F86" s="1647"/>
      <c r="G86" s="1647"/>
      <c r="H86" s="1647"/>
      <c r="I86" s="1647"/>
      <c r="J86" s="1647"/>
      <c r="K86" s="1647"/>
      <c r="L86" s="1647"/>
      <c r="M86" s="1647"/>
      <c r="N86" s="1647"/>
      <c r="O86" s="1647"/>
      <c r="P86" s="1647"/>
    </row>
    <row r="87" spans="1:16" s="328" customFormat="1">
      <c r="A87" s="326" t="s">
        <v>177</v>
      </c>
      <c r="B87" s="327"/>
      <c r="C87" s="327"/>
      <c r="D87" s="327"/>
      <c r="E87" s="327"/>
      <c r="F87" s="327"/>
      <c r="G87" s="327"/>
      <c r="H87" s="327"/>
      <c r="I87" s="327"/>
      <c r="J87" s="327"/>
      <c r="K87" s="327"/>
      <c r="L87" s="327"/>
      <c r="M87" s="327"/>
      <c r="N87" s="327"/>
      <c r="O87" s="327"/>
      <c r="P87" s="327"/>
    </row>
    <row r="88" spans="1:16" s="328" customFormat="1">
      <c r="A88" s="105" t="s">
        <v>108</v>
      </c>
      <c r="B88" s="329"/>
      <c r="C88" s="329"/>
      <c r="D88" s="329"/>
      <c r="E88" s="330"/>
      <c r="F88" s="331"/>
      <c r="G88" s="329"/>
      <c r="H88" s="329"/>
      <c r="I88" s="329"/>
      <c r="J88" s="329"/>
      <c r="K88" s="329"/>
      <c r="L88" s="329"/>
      <c r="M88" s="329"/>
      <c r="N88" s="329"/>
      <c r="O88" s="329"/>
      <c r="P88" s="329"/>
    </row>
    <row r="89" spans="1:16" s="328" customFormat="1">
      <c r="A89" s="107" t="s">
        <v>107</v>
      </c>
      <c r="B89" s="329"/>
      <c r="C89" s="329"/>
      <c r="D89" s="329"/>
      <c r="E89" s="330"/>
      <c r="F89" s="331"/>
      <c r="G89" s="329"/>
      <c r="H89" s="329"/>
      <c r="I89" s="329"/>
      <c r="J89" s="329"/>
      <c r="K89" s="329"/>
      <c r="L89" s="329"/>
      <c r="M89" s="329"/>
      <c r="N89" s="329"/>
      <c r="O89" s="329"/>
      <c r="P89" s="329"/>
    </row>
    <row r="90" spans="1:16" s="328" customFormat="1">
      <c r="A90" s="108" t="s">
        <v>91</v>
      </c>
      <c r="B90" s="329"/>
      <c r="C90" s="329"/>
      <c r="D90" s="329"/>
      <c r="E90" s="330"/>
      <c r="F90" s="331"/>
      <c r="G90" s="329"/>
      <c r="H90" s="329"/>
      <c r="I90" s="329"/>
      <c r="J90" s="329"/>
      <c r="K90" s="329"/>
      <c r="L90" s="329"/>
      <c r="M90" s="329"/>
      <c r="N90" s="329"/>
      <c r="O90" s="329"/>
      <c r="P90" s="329"/>
    </row>
    <row r="91" spans="1:16" s="328" customFormat="1">
      <c r="A91" s="108" t="s">
        <v>109</v>
      </c>
      <c r="B91" s="329"/>
      <c r="C91" s="329"/>
      <c r="D91" s="329"/>
      <c r="E91" s="330"/>
      <c r="F91" s="331"/>
      <c r="G91" s="329"/>
      <c r="H91" s="329"/>
      <c r="I91" s="329"/>
      <c r="J91" s="329"/>
      <c r="K91" s="329"/>
      <c r="L91" s="329"/>
      <c r="M91" s="329"/>
      <c r="N91" s="329"/>
      <c r="O91" s="329"/>
      <c r="P91" s="329"/>
    </row>
    <row r="92" spans="1:16">
      <c r="B92" s="332" t="s">
        <v>179</v>
      </c>
    </row>
    <row r="93" spans="1:16">
      <c r="B93" s="332" t="s">
        <v>180</v>
      </c>
    </row>
    <row r="94" spans="1:16">
      <c r="B94" s="332" t="s">
        <v>66</v>
      </c>
      <c r="F94" s="30"/>
    </row>
    <row r="95" spans="1:16">
      <c r="A95" s="1647" t="s">
        <v>73</v>
      </c>
      <c r="B95" s="1647"/>
      <c r="C95" s="1647"/>
      <c r="D95" s="1647"/>
      <c r="E95" s="1647"/>
      <c r="F95" s="1647"/>
      <c r="G95" s="1647"/>
      <c r="H95" s="1647"/>
      <c r="I95" s="1647"/>
      <c r="J95" s="1647"/>
      <c r="K95" s="1647"/>
      <c r="L95" s="1647"/>
      <c r="M95" s="1647"/>
      <c r="N95" s="1647"/>
      <c r="O95" s="1647"/>
      <c r="P95" s="1647"/>
    </row>
    <row r="96" spans="1:16">
      <c r="B96" s="332" t="s">
        <v>181</v>
      </c>
    </row>
    <row r="97" spans="1:16">
      <c r="B97" s="332" t="s">
        <v>182</v>
      </c>
    </row>
    <row r="98" spans="1:16">
      <c r="A98" s="333" t="s">
        <v>67</v>
      </c>
      <c r="B98" s="30"/>
    </row>
    <row r="99" spans="1:16">
      <c r="B99" s="26" t="s">
        <v>183</v>
      </c>
    </row>
    <row r="100" spans="1:16">
      <c r="A100" s="334" t="s">
        <v>184</v>
      </c>
    </row>
    <row r="101" spans="1:16">
      <c r="A101" s="108" t="s">
        <v>185</v>
      </c>
    </row>
    <row r="102" spans="1:16">
      <c r="A102" s="108" t="s">
        <v>56</v>
      </c>
    </row>
    <row r="103" spans="1:16">
      <c r="A103" s="108" t="s">
        <v>57</v>
      </c>
      <c r="F103" s="240"/>
      <c r="G103" s="30"/>
    </row>
    <row r="104" spans="1:16">
      <c r="A104" s="335" t="s">
        <v>186</v>
      </c>
      <c r="B104" s="30"/>
    </row>
    <row r="105" spans="1:16">
      <c r="A105" s="335" t="s">
        <v>187</v>
      </c>
      <c r="B105" s="30"/>
    </row>
    <row r="106" spans="1:16">
      <c r="A106" s="108" t="s">
        <v>111</v>
      </c>
      <c r="F106" s="240"/>
      <c r="G106" s="30"/>
    </row>
    <row r="107" spans="1:16">
      <c r="A107" s="335" t="s">
        <v>188</v>
      </c>
      <c r="B107" s="30"/>
    </row>
    <row r="108" spans="1:16">
      <c r="A108" s="335" t="s">
        <v>189</v>
      </c>
      <c r="B108" s="30"/>
    </row>
    <row r="109" spans="1:16">
      <c r="A109" s="335" t="s">
        <v>190</v>
      </c>
      <c r="B109" s="30"/>
      <c r="E109" s="30"/>
      <c r="F109" s="30"/>
    </row>
    <row r="110" spans="1:16">
      <c r="A110" s="335" t="s">
        <v>191</v>
      </c>
      <c r="B110" s="30"/>
    </row>
    <row r="111" spans="1:16">
      <c r="E111" s="30"/>
      <c r="F111" s="30"/>
    </row>
    <row r="112" spans="1:16" s="340" customFormat="1">
      <c r="A112" s="336" t="s">
        <v>112</v>
      </c>
      <c r="B112" s="337"/>
      <c r="C112" s="337"/>
      <c r="D112" s="337"/>
      <c r="E112" s="338"/>
      <c r="F112" s="339"/>
      <c r="G112" s="337"/>
      <c r="H112" s="337"/>
      <c r="I112" s="337"/>
      <c r="J112" s="337"/>
      <c r="K112" s="337"/>
      <c r="L112" s="337"/>
      <c r="M112" s="337"/>
      <c r="N112" s="337"/>
      <c r="O112" s="337"/>
      <c r="P112" s="336"/>
    </row>
    <row r="113" spans="5:6">
      <c r="E113" s="30"/>
      <c r="F113" s="30"/>
    </row>
    <row r="114" spans="5:6">
      <c r="E114" s="30"/>
      <c r="F114" s="30"/>
    </row>
  </sheetData>
  <mergeCells count="22">
    <mergeCell ref="A1:P1"/>
    <mergeCell ref="Q4:S7"/>
    <mergeCell ref="A86:P86"/>
    <mergeCell ref="A95:P95"/>
    <mergeCell ref="G5:H5"/>
    <mergeCell ref="N6:N7"/>
    <mergeCell ref="C70:C72"/>
    <mergeCell ref="D70:D72"/>
    <mergeCell ref="E70:E72"/>
    <mergeCell ref="F71:F72"/>
    <mergeCell ref="G71:G72"/>
    <mergeCell ref="H71:H72"/>
    <mergeCell ref="A2:P2"/>
    <mergeCell ref="A3:P3"/>
    <mergeCell ref="A4:A7"/>
    <mergeCell ref="I4:M5"/>
    <mergeCell ref="N4:N5"/>
    <mergeCell ref="O4:O7"/>
    <mergeCell ref="P4:P7"/>
    <mergeCell ref="C5:C7"/>
    <mergeCell ref="D5:D7"/>
    <mergeCell ref="E5:F5"/>
  </mergeCells>
  <printOptions horizontalCentered="1"/>
  <pageMargins left="0" right="0" top="0.59055118110236227" bottom="0.39370078740157483" header="0.23622047244094491" footer="0.19685039370078741"/>
  <pageSetup paperSize="9" scale="75" orientation="landscape" r:id="rId1"/>
  <headerFooter scaleWithDoc="0" alignWithMargins="0">
    <oddHeader>&amp;C&amp;P</oddHeader>
    <oddFooter>&amp;L&amp;8&amp;Z&amp;F/&amp;A</oddFooter>
  </headerFooter>
  <rowBreaks count="4" manualBreakCount="4">
    <brk id="36" max="18" man="1"/>
    <brk id="61" max="18" man="1"/>
    <brk id="84" max="18" man="1"/>
    <brk id="85" max="18" man="1"/>
  </rowBreaks>
  <colBreaks count="1" manualBreakCount="1">
    <brk id="16" max="111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0"/>
  <sheetViews>
    <sheetView showGridLines="0" showWhiteSpace="0" view="pageBreakPreview" topLeftCell="A4" zoomScaleNormal="100" zoomScaleSheetLayoutView="100" workbookViewId="0">
      <selection activeCell="D92" sqref="D92"/>
    </sheetView>
  </sheetViews>
  <sheetFormatPr defaultColWidth="9.125" defaultRowHeight="20.25"/>
  <cols>
    <col min="1" max="1" width="7.125" style="109" customWidth="1"/>
    <col min="2" max="2" width="34.375" style="112" customWidth="1"/>
    <col min="3" max="3" width="12.625" style="111" customWidth="1"/>
    <col min="4" max="4" width="7.75" style="112" customWidth="1"/>
    <col min="5" max="5" width="11.125" style="550" customWidth="1"/>
    <col min="6" max="6" width="11.75" style="551" customWidth="1"/>
    <col min="7" max="7" width="11.25" style="112" customWidth="1"/>
    <col min="8" max="8" width="11.375" style="112" customWidth="1"/>
    <col min="9" max="9" width="10.125" style="113" customWidth="1"/>
    <col min="10" max="10" width="10.5" style="113" customWidth="1"/>
    <col min="11" max="11" width="9.25" style="113" customWidth="1"/>
    <col min="12" max="12" width="9" style="113" customWidth="1"/>
    <col min="13" max="13" width="9.25" style="113" customWidth="1"/>
    <col min="14" max="14" width="10.75" style="112" customWidth="1"/>
    <col min="15" max="15" width="12.25" style="114" customWidth="1"/>
    <col min="16" max="16" width="19.25" style="115" customWidth="1"/>
    <col min="17" max="19" width="0" style="992" hidden="1" customWidth="1"/>
    <col min="20" max="16384" width="9.125" style="115"/>
  </cols>
  <sheetData>
    <row r="1" spans="1:19" ht="24.75">
      <c r="A1" s="1636" t="s">
        <v>506</v>
      </c>
      <c r="B1" s="1637"/>
      <c r="C1" s="1637"/>
      <c r="D1" s="1637"/>
      <c r="E1" s="1637"/>
      <c r="F1" s="1637"/>
      <c r="G1" s="1637"/>
      <c r="H1" s="1637"/>
      <c r="I1" s="1637"/>
      <c r="J1" s="1637"/>
      <c r="K1" s="1637"/>
      <c r="L1" s="1637"/>
      <c r="M1" s="1637"/>
      <c r="N1" s="1637"/>
      <c r="O1" s="1637"/>
      <c r="P1" s="1637"/>
      <c r="Q1" s="981"/>
      <c r="R1" s="981"/>
      <c r="S1" s="981"/>
    </row>
    <row r="2" spans="1:19" s="437" customFormat="1" ht="24.75">
      <c r="A2" s="1662" t="s">
        <v>504</v>
      </c>
      <c r="B2" s="1662"/>
      <c r="C2" s="1662"/>
      <c r="D2" s="1662"/>
      <c r="E2" s="1662"/>
      <c r="F2" s="1662"/>
      <c r="G2" s="1662"/>
      <c r="H2" s="1662"/>
      <c r="I2" s="1662"/>
      <c r="J2" s="1662"/>
      <c r="K2" s="1662"/>
      <c r="L2" s="1662"/>
      <c r="M2" s="1662"/>
      <c r="N2" s="1662"/>
      <c r="O2" s="1662"/>
      <c r="P2" s="1662"/>
      <c r="Q2" s="675"/>
      <c r="R2" s="675"/>
      <c r="S2" s="675"/>
    </row>
    <row r="3" spans="1:19" s="437" customFormat="1" ht="24.75">
      <c r="A3" s="1663"/>
      <c r="B3" s="1663"/>
      <c r="C3" s="1663"/>
      <c r="D3" s="1663"/>
      <c r="E3" s="1663"/>
      <c r="F3" s="1663"/>
      <c r="G3" s="1663"/>
      <c r="H3" s="1663"/>
      <c r="I3" s="1663"/>
      <c r="J3" s="1663"/>
      <c r="K3" s="1663"/>
      <c r="L3" s="1663"/>
      <c r="M3" s="1663"/>
      <c r="N3" s="1663"/>
      <c r="O3" s="1663"/>
      <c r="P3" s="1663"/>
      <c r="Q3" s="675"/>
      <c r="R3" s="675"/>
      <c r="S3" s="675"/>
    </row>
    <row r="4" spans="1:19" s="443" customFormat="1" ht="20.25" customHeight="1">
      <c r="A4" s="1695" t="s">
        <v>55</v>
      </c>
      <c r="B4" s="1310"/>
      <c r="C4" s="447" t="s">
        <v>101</v>
      </c>
      <c r="D4" s="440"/>
      <c r="E4" s="440"/>
      <c r="F4" s="439"/>
      <c r="G4" s="441"/>
      <c r="H4" s="442"/>
      <c r="I4" s="1710" t="s">
        <v>102</v>
      </c>
      <c r="J4" s="1711"/>
      <c r="K4" s="1711"/>
      <c r="L4" s="1711"/>
      <c r="M4" s="1712"/>
      <c r="N4" s="1716" t="s">
        <v>11</v>
      </c>
      <c r="O4" s="1702" t="s">
        <v>113</v>
      </c>
      <c r="P4" s="1697" t="s">
        <v>46</v>
      </c>
      <c r="Q4" s="1686" t="s">
        <v>391</v>
      </c>
      <c r="R4" s="1687"/>
      <c r="S4" s="1688"/>
    </row>
    <row r="5" spans="1:19" s="443" customFormat="1" ht="26.25" customHeight="1">
      <c r="A5" s="1696"/>
      <c r="B5" s="1311" t="s">
        <v>64</v>
      </c>
      <c r="C5" s="1697" t="s">
        <v>0</v>
      </c>
      <c r="D5" s="1706" t="s">
        <v>62</v>
      </c>
      <c r="E5" s="1707" t="s">
        <v>59</v>
      </c>
      <c r="F5" s="1708"/>
      <c r="G5" s="1707" t="s">
        <v>60</v>
      </c>
      <c r="H5" s="1709"/>
      <c r="I5" s="1713"/>
      <c r="J5" s="1714"/>
      <c r="K5" s="1714"/>
      <c r="L5" s="1714"/>
      <c r="M5" s="1715"/>
      <c r="N5" s="1717"/>
      <c r="O5" s="1703"/>
      <c r="P5" s="1698"/>
      <c r="Q5" s="1689"/>
      <c r="R5" s="1690"/>
      <c r="S5" s="1691"/>
    </row>
    <row r="6" spans="1:19" s="443" customFormat="1" ht="22.5" customHeight="1">
      <c r="A6" s="1678"/>
      <c r="B6" s="1311" t="s">
        <v>65</v>
      </c>
      <c r="C6" s="1698"/>
      <c r="D6" s="1681"/>
      <c r="E6" s="444" t="s">
        <v>3</v>
      </c>
      <c r="F6" s="445" t="s">
        <v>4</v>
      </c>
      <c r="G6" s="446" t="s">
        <v>5</v>
      </c>
      <c r="H6" s="1311" t="s">
        <v>6</v>
      </c>
      <c r="I6" s="447" t="s">
        <v>13</v>
      </c>
      <c r="J6" s="448"/>
      <c r="K6" s="448"/>
      <c r="L6" s="448"/>
      <c r="M6" s="448"/>
      <c r="N6" s="1700" t="s">
        <v>14</v>
      </c>
      <c r="O6" s="1703"/>
      <c r="P6" s="1698"/>
      <c r="Q6" s="1689"/>
      <c r="R6" s="1690"/>
      <c r="S6" s="1691"/>
    </row>
    <row r="7" spans="1:19" s="456" customFormat="1" ht="21" thickBot="1">
      <c r="A7" s="1679"/>
      <c r="B7" s="1312"/>
      <c r="C7" s="1705"/>
      <c r="D7" s="1682"/>
      <c r="E7" s="450" t="s">
        <v>7</v>
      </c>
      <c r="F7" s="451" t="s">
        <v>8</v>
      </c>
      <c r="G7" s="452" t="s">
        <v>9</v>
      </c>
      <c r="H7" s="453" t="s">
        <v>10</v>
      </c>
      <c r="I7" s="454" t="s">
        <v>16</v>
      </c>
      <c r="J7" s="455" t="s">
        <v>17</v>
      </c>
      <c r="K7" s="455" t="s">
        <v>18</v>
      </c>
      <c r="L7" s="455" t="s">
        <v>19</v>
      </c>
      <c r="M7" s="455" t="s">
        <v>20</v>
      </c>
      <c r="N7" s="1701"/>
      <c r="O7" s="1704"/>
      <c r="P7" s="1699"/>
      <c r="Q7" s="1692"/>
      <c r="R7" s="1693"/>
      <c r="S7" s="1694"/>
    </row>
    <row r="8" spans="1:19" s="437" customFormat="1" ht="21.75" thickTop="1" thickBot="1">
      <c r="A8" s="457"/>
      <c r="B8" s="458" t="s">
        <v>74</v>
      </c>
      <c r="C8" s="459"/>
      <c r="D8" s="460"/>
      <c r="E8" s="460"/>
      <c r="F8" s="459"/>
      <c r="G8" s="461"/>
      <c r="H8" s="460"/>
      <c r="I8" s="462"/>
      <c r="J8" s="463"/>
      <c r="K8" s="463"/>
      <c r="L8" s="463"/>
      <c r="M8" s="463"/>
      <c r="N8" s="464"/>
      <c r="O8" s="465"/>
      <c r="P8" s="1527"/>
      <c r="Q8" s="982">
        <v>2557</v>
      </c>
      <c r="R8" s="982">
        <v>2558</v>
      </c>
      <c r="S8" s="982" t="s">
        <v>394</v>
      </c>
    </row>
    <row r="9" spans="1:19" s="437" customFormat="1" ht="21" thickTop="1">
      <c r="A9" s="1278" t="s">
        <v>192</v>
      </c>
      <c r="B9" s="406" t="s">
        <v>193</v>
      </c>
      <c r="C9" s="407"/>
      <c r="D9" s="408"/>
      <c r="E9" s="408"/>
      <c r="F9" s="408"/>
      <c r="G9" s="408"/>
      <c r="H9" s="408"/>
      <c r="I9" s="466">
        <v>1390680</v>
      </c>
      <c r="J9" s="467">
        <v>17267290</v>
      </c>
      <c r="K9" s="467">
        <v>230000</v>
      </c>
      <c r="L9" s="467">
        <v>123000</v>
      </c>
      <c r="M9" s="467">
        <v>64700</v>
      </c>
      <c r="N9" s="468">
        <f>SUM(I9:M9)</f>
        <v>19075670</v>
      </c>
      <c r="O9" s="1296" t="s">
        <v>530</v>
      </c>
      <c r="P9" s="1528" t="s">
        <v>533</v>
      </c>
      <c r="Q9" s="674"/>
      <c r="R9" s="674"/>
      <c r="S9" s="674"/>
    </row>
    <row r="10" spans="1:19" s="472" customFormat="1" ht="18.75" customHeight="1">
      <c r="A10" s="409"/>
      <c r="B10" s="1236" t="s">
        <v>194</v>
      </c>
      <c r="C10" s="1203"/>
      <c r="D10" s="411"/>
      <c r="E10" s="411"/>
      <c r="F10" s="411"/>
      <c r="G10" s="411"/>
      <c r="H10" s="411"/>
      <c r="I10" s="469"/>
      <c r="J10" s="470"/>
      <c r="K10" s="470"/>
      <c r="L10" s="470"/>
      <c r="M10" s="470"/>
      <c r="N10" s="471"/>
      <c r="O10" s="1297" t="s">
        <v>531</v>
      </c>
      <c r="P10" s="1529" t="s">
        <v>534</v>
      </c>
      <c r="Q10" s="674"/>
      <c r="R10" s="674"/>
      <c r="S10" s="674"/>
    </row>
    <row r="11" spans="1:19" s="885" customFormat="1" ht="86.25" customHeight="1">
      <c r="A11" s="412"/>
      <c r="B11" s="1237" t="s">
        <v>492</v>
      </c>
      <c r="C11" s="1204" t="s">
        <v>195</v>
      </c>
      <c r="D11" s="413">
        <v>90</v>
      </c>
      <c r="E11" s="413">
        <v>0</v>
      </c>
      <c r="F11" s="413">
        <v>45</v>
      </c>
      <c r="G11" s="413">
        <v>0</v>
      </c>
      <c r="H11" s="413">
        <v>90</v>
      </c>
      <c r="I11" s="1273"/>
      <c r="J11" s="1274"/>
      <c r="K11" s="1274"/>
      <c r="L11" s="1274"/>
      <c r="M11" s="1274"/>
      <c r="N11" s="1275"/>
      <c r="O11" s="1298" t="s">
        <v>532</v>
      </c>
      <c r="P11" s="1530" t="s">
        <v>535</v>
      </c>
      <c r="Q11" s="983">
        <v>93.64</v>
      </c>
      <c r="R11" s="983">
        <v>136.13999999999999</v>
      </c>
      <c r="S11" s="983">
        <v>44.39</v>
      </c>
    </row>
    <row r="12" spans="1:19" s="885" customFormat="1" ht="62.25" customHeight="1">
      <c r="A12" s="412"/>
      <c r="B12" s="1237" t="s">
        <v>485</v>
      </c>
      <c r="C12" s="1204" t="s">
        <v>195</v>
      </c>
      <c r="D12" s="413">
        <v>90</v>
      </c>
      <c r="E12" s="413">
        <v>0</v>
      </c>
      <c r="F12" s="413">
        <v>45</v>
      </c>
      <c r="G12" s="413">
        <v>0</v>
      </c>
      <c r="H12" s="413">
        <v>90</v>
      </c>
      <c r="I12" s="1273"/>
      <c r="J12" s="1274"/>
      <c r="K12" s="1274"/>
      <c r="L12" s="1274"/>
      <c r="M12" s="1274"/>
      <c r="N12" s="1275"/>
      <c r="O12" s="952"/>
      <c r="P12" s="1531" t="s">
        <v>536</v>
      </c>
      <c r="Q12" s="983">
        <v>162.69999999999999</v>
      </c>
      <c r="R12" s="983">
        <v>144.13</v>
      </c>
      <c r="S12" s="983">
        <v>40.67</v>
      </c>
    </row>
    <row r="13" spans="1:19" s="885" customFormat="1" ht="18.75" customHeight="1">
      <c r="A13" s="409"/>
      <c r="B13" s="1236" t="s">
        <v>130</v>
      </c>
      <c r="C13" s="1205"/>
      <c r="D13" s="411"/>
      <c r="E13" s="411"/>
      <c r="F13" s="411"/>
      <c r="G13" s="411"/>
      <c r="H13" s="411"/>
      <c r="I13" s="882"/>
      <c r="J13" s="883"/>
      <c r="K13" s="883"/>
      <c r="L13" s="883"/>
      <c r="M13" s="883"/>
      <c r="N13" s="884"/>
      <c r="O13" s="1546"/>
      <c r="P13" s="1532"/>
      <c r="Q13" s="1276"/>
      <c r="R13" s="1276"/>
      <c r="S13" s="983"/>
    </row>
    <row r="14" spans="1:19" s="885" customFormat="1" ht="27.75" customHeight="1">
      <c r="A14" s="409"/>
      <c r="B14" s="1238" t="s">
        <v>521</v>
      </c>
      <c r="C14" s="1206" t="s">
        <v>132</v>
      </c>
      <c r="D14" s="557">
        <v>4.4000000000000004</v>
      </c>
      <c r="E14" s="477">
        <v>0</v>
      </c>
      <c r="F14" s="477">
        <v>0</v>
      </c>
      <c r="G14" s="477">
        <v>0</v>
      </c>
      <c r="H14" s="557">
        <v>4.4000000000000004</v>
      </c>
      <c r="I14" s="882"/>
      <c r="J14" s="883"/>
      <c r="K14" s="883"/>
      <c r="L14" s="883"/>
      <c r="M14" s="883"/>
      <c r="N14" s="884"/>
      <c r="O14" s="952"/>
      <c r="P14" s="1532"/>
      <c r="Q14" s="999">
        <v>4.07</v>
      </c>
      <c r="R14" s="1001">
        <v>4.12</v>
      </c>
      <c r="S14" s="1000">
        <v>0</v>
      </c>
    </row>
    <row r="15" spans="1:19" s="885" customFormat="1">
      <c r="A15" s="409"/>
      <c r="B15" s="1236" t="s">
        <v>196</v>
      </c>
      <c r="C15" s="1205"/>
      <c r="D15" s="411"/>
      <c r="E15" s="411"/>
      <c r="F15" s="411"/>
      <c r="G15" s="411"/>
      <c r="H15" s="411"/>
      <c r="I15" s="882"/>
      <c r="J15" s="883"/>
      <c r="K15" s="883"/>
      <c r="L15" s="883"/>
      <c r="M15" s="883"/>
      <c r="N15" s="884"/>
      <c r="O15" s="952"/>
      <c r="P15" s="1532"/>
      <c r="Q15" s="1277"/>
      <c r="R15" s="1277"/>
      <c r="S15" s="983"/>
    </row>
    <row r="16" spans="1:19" s="885" customFormat="1" ht="40.5">
      <c r="A16" s="409"/>
      <c r="B16" s="1239" t="s">
        <v>349</v>
      </c>
      <c r="C16" s="1206" t="s">
        <v>197</v>
      </c>
      <c r="D16" s="476" t="s">
        <v>418</v>
      </c>
      <c r="E16" s="477">
        <v>0</v>
      </c>
      <c r="F16" s="476" t="s">
        <v>418</v>
      </c>
      <c r="G16" s="477">
        <v>0</v>
      </c>
      <c r="H16" s="477">
        <v>0</v>
      </c>
      <c r="I16" s="882"/>
      <c r="J16" s="883"/>
      <c r="K16" s="883"/>
      <c r="L16" s="883"/>
      <c r="M16" s="883"/>
      <c r="N16" s="884"/>
      <c r="O16" s="952"/>
      <c r="P16" s="1532"/>
      <c r="Q16" s="987" t="s">
        <v>392</v>
      </c>
      <c r="R16" s="987">
        <v>2</v>
      </c>
      <c r="S16" s="987">
        <v>2</v>
      </c>
    </row>
    <row r="17" spans="1:19" s="885" customFormat="1" ht="81">
      <c r="A17" s="409"/>
      <c r="B17" s="1239" t="s">
        <v>400</v>
      </c>
      <c r="C17" s="1206" t="s">
        <v>195</v>
      </c>
      <c r="D17" s="477">
        <v>100</v>
      </c>
      <c r="E17" s="477">
        <v>0</v>
      </c>
      <c r="F17" s="477">
        <v>0</v>
      </c>
      <c r="G17" s="477">
        <v>0</v>
      </c>
      <c r="H17" s="477">
        <v>100</v>
      </c>
      <c r="I17" s="882"/>
      <c r="J17" s="883"/>
      <c r="K17" s="883"/>
      <c r="L17" s="883"/>
      <c r="M17" s="883"/>
      <c r="N17" s="884"/>
      <c r="O17" s="952"/>
      <c r="P17" s="1532"/>
      <c r="Q17" s="987" t="s">
        <v>392</v>
      </c>
      <c r="R17" s="987">
        <v>93.13</v>
      </c>
      <c r="S17" s="987" t="s">
        <v>392</v>
      </c>
    </row>
    <row r="18" spans="1:19" s="472" customFormat="1" ht="9" customHeight="1">
      <c r="A18" s="409"/>
      <c r="B18" s="1240"/>
      <c r="C18" s="1207"/>
      <c r="D18" s="479"/>
      <c r="E18" s="480"/>
      <c r="F18" s="480"/>
      <c r="G18" s="480"/>
      <c r="H18" s="481"/>
      <c r="I18" s="473"/>
      <c r="J18" s="474"/>
      <c r="K18" s="474"/>
      <c r="L18" s="474"/>
      <c r="M18" s="474"/>
      <c r="N18" s="475"/>
      <c r="O18" s="951"/>
      <c r="P18" s="1533"/>
      <c r="Q18" s="674"/>
      <c r="R18" s="674"/>
      <c r="S18" s="674"/>
    </row>
    <row r="19" spans="1:19" s="437" customFormat="1">
      <c r="A19" s="414"/>
      <c r="B19" s="1241" t="s">
        <v>198</v>
      </c>
      <c r="C19" s="1208"/>
      <c r="D19" s="482"/>
      <c r="E19" s="482"/>
      <c r="F19" s="483"/>
      <c r="G19" s="484"/>
      <c r="H19" s="485"/>
      <c r="I19" s="1500">
        <v>769080</v>
      </c>
      <c r="J19" s="1501">
        <v>13996550</v>
      </c>
      <c r="K19" s="486"/>
      <c r="L19" s="486"/>
      <c r="M19" s="486"/>
      <c r="N19" s="487"/>
      <c r="O19" s="953" t="s">
        <v>530</v>
      </c>
      <c r="P19" s="1510"/>
      <c r="Q19" s="674"/>
      <c r="R19" s="674"/>
      <c r="S19" s="674"/>
    </row>
    <row r="20" spans="1:19" s="437" customFormat="1" ht="60.75">
      <c r="A20" s="415"/>
      <c r="B20" s="1242" t="s">
        <v>451</v>
      </c>
      <c r="C20" s="1203" t="s">
        <v>199</v>
      </c>
      <c r="D20" s="714">
        <f>SUM(D56+D44+D35+D34+D21)</f>
        <v>35252</v>
      </c>
      <c r="E20" s="714">
        <f t="shared" ref="E20:H20" si="0">SUM(E56+E44+E35+E34+E21)</f>
        <v>7248</v>
      </c>
      <c r="F20" s="714">
        <f t="shared" si="0"/>
        <v>10668</v>
      </c>
      <c r="G20" s="714">
        <f t="shared" si="0"/>
        <v>8771</v>
      </c>
      <c r="H20" s="714">
        <f t="shared" si="0"/>
        <v>8565</v>
      </c>
      <c r="I20" s="578"/>
      <c r="J20" s="579"/>
      <c r="K20" s="579"/>
      <c r="L20" s="579"/>
      <c r="M20" s="579"/>
      <c r="N20" s="580"/>
      <c r="O20" s="936" t="s">
        <v>531</v>
      </c>
      <c r="P20" s="937"/>
      <c r="Q20" s="983">
        <v>39660</v>
      </c>
      <c r="R20" s="983">
        <v>55264</v>
      </c>
      <c r="S20" s="983">
        <v>17385</v>
      </c>
    </row>
    <row r="21" spans="1:19" s="437" customFormat="1">
      <c r="A21" s="416"/>
      <c r="B21" s="1243" t="s">
        <v>200</v>
      </c>
      <c r="C21" s="1209" t="s">
        <v>201</v>
      </c>
      <c r="D21" s="677">
        <f>SUM(D33+D22)</f>
        <v>25949</v>
      </c>
      <c r="E21" s="677">
        <f t="shared" ref="E21:H21" si="1">SUM(E33+E22)</f>
        <v>5729</v>
      </c>
      <c r="F21" s="677">
        <f t="shared" si="1"/>
        <v>8659</v>
      </c>
      <c r="G21" s="677">
        <f t="shared" si="1"/>
        <v>6734</v>
      </c>
      <c r="H21" s="677">
        <f t="shared" si="1"/>
        <v>4827</v>
      </c>
      <c r="I21" s="493"/>
      <c r="J21" s="494"/>
      <c r="K21" s="494"/>
      <c r="L21" s="494"/>
      <c r="M21" s="494"/>
      <c r="N21" s="495"/>
      <c r="O21" s="938"/>
      <c r="P21" s="944"/>
      <c r="Q21" s="674">
        <v>30136</v>
      </c>
      <c r="R21" s="674">
        <v>28821</v>
      </c>
      <c r="S21" s="674">
        <v>14208</v>
      </c>
    </row>
    <row r="22" spans="1:19" s="437" customFormat="1" hidden="1">
      <c r="A22" s="418"/>
      <c r="B22" s="1244" t="s">
        <v>202</v>
      </c>
      <c r="C22" s="1204" t="s">
        <v>201</v>
      </c>
      <c r="D22" s="676">
        <f>SUM(D28+D23)</f>
        <v>10349</v>
      </c>
      <c r="E22" s="676">
        <f t="shared" ref="E22:H22" si="2">SUM(E28+E23)</f>
        <v>1379</v>
      </c>
      <c r="F22" s="676">
        <f t="shared" si="2"/>
        <v>4309</v>
      </c>
      <c r="G22" s="676">
        <f t="shared" si="2"/>
        <v>3284</v>
      </c>
      <c r="H22" s="676">
        <f t="shared" si="2"/>
        <v>1377</v>
      </c>
      <c r="I22" s="493"/>
      <c r="J22" s="494"/>
      <c r="K22" s="494"/>
      <c r="L22" s="494"/>
      <c r="M22" s="494"/>
      <c r="N22" s="495"/>
      <c r="O22" s="938"/>
      <c r="P22" s="944" t="s">
        <v>443</v>
      </c>
      <c r="Q22" s="674">
        <v>16400</v>
      </c>
      <c r="R22" s="674">
        <v>15141</v>
      </c>
      <c r="S22" s="674">
        <v>5566</v>
      </c>
    </row>
    <row r="23" spans="1:19" s="437" customFormat="1" hidden="1">
      <c r="A23" s="419"/>
      <c r="B23" s="1245" t="s">
        <v>203</v>
      </c>
      <c r="C23" s="1210" t="s">
        <v>201</v>
      </c>
      <c r="D23" s="631">
        <f>SUM(D24:D27)</f>
        <v>4930</v>
      </c>
      <c r="E23" s="631">
        <f t="shared" ref="E23:H23" si="3">SUM(E24:E27)</f>
        <v>0</v>
      </c>
      <c r="F23" s="631">
        <f t="shared" si="3"/>
        <v>3025</v>
      </c>
      <c r="G23" s="631">
        <f t="shared" si="3"/>
        <v>1905</v>
      </c>
      <c r="H23" s="631">
        <f t="shared" si="3"/>
        <v>0</v>
      </c>
      <c r="I23" s="493"/>
      <c r="J23" s="494"/>
      <c r="K23" s="494"/>
      <c r="L23" s="494"/>
      <c r="M23" s="494"/>
      <c r="N23" s="495"/>
      <c r="O23" s="938"/>
      <c r="P23" s="944"/>
      <c r="Q23" s="674">
        <v>9780</v>
      </c>
      <c r="R23" s="674">
        <v>6317</v>
      </c>
      <c r="S23" s="674">
        <v>1664</v>
      </c>
    </row>
    <row r="24" spans="1:19" s="437" customFormat="1" hidden="1">
      <c r="A24" s="418"/>
      <c r="B24" s="1246" t="s">
        <v>401</v>
      </c>
      <c r="C24" s="1211" t="s">
        <v>201</v>
      </c>
      <c r="D24" s="621">
        <f>SUM(E24:H24)</f>
        <v>1120</v>
      </c>
      <c r="E24" s="622">
        <v>0</v>
      </c>
      <c r="F24" s="623">
        <v>1120</v>
      </c>
      <c r="G24" s="624">
        <v>0</v>
      </c>
      <c r="H24" s="625">
        <v>0</v>
      </c>
      <c r="I24" s="493"/>
      <c r="J24" s="494"/>
      <c r="K24" s="494"/>
      <c r="L24" s="494"/>
      <c r="M24" s="494"/>
      <c r="N24" s="495"/>
      <c r="O24" s="938"/>
      <c r="P24" s="944"/>
      <c r="Q24" s="674">
        <v>3679</v>
      </c>
      <c r="R24" s="674">
        <v>2290</v>
      </c>
      <c r="S24" s="674">
        <v>691</v>
      </c>
    </row>
    <row r="25" spans="1:19" s="437" customFormat="1" hidden="1">
      <c r="A25" s="418"/>
      <c r="B25" s="1246" t="s">
        <v>402</v>
      </c>
      <c r="C25" s="1211" t="s">
        <v>201</v>
      </c>
      <c r="D25" s="621">
        <f>SUM(E25:H25)</f>
        <v>3030</v>
      </c>
      <c r="E25" s="622">
        <v>0</v>
      </c>
      <c r="F25" s="623">
        <v>1515</v>
      </c>
      <c r="G25" s="624">
        <v>1515</v>
      </c>
      <c r="H25" s="625">
        <v>0</v>
      </c>
      <c r="I25" s="493"/>
      <c r="J25" s="494"/>
      <c r="K25" s="494"/>
      <c r="L25" s="494"/>
      <c r="M25" s="494"/>
      <c r="N25" s="495"/>
      <c r="O25" s="938"/>
      <c r="P25" s="944"/>
      <c r="Q25" s="674">
        <v>4675</v>
      </c>
      <c r="R25" s="674">
        <v>2627</v>
      </c>
      <c r="S25" s="674">
        <v>399</v>
      </c>
    </row>
    <row r="26" spans="1:19" s="437" customFormat="1" hidden="1">
      <c r="A26" s="418"/>
      <c r="B26" s="1246" t="s">
        <v>403</v>
      </c>
      <c r="C26" s="1211" t="s">
        <v>201</v>
      </c>
      <c r="D26" s="606">
        <f>SUM(E26:H26)</f>
        <v>20</v>
      </c>
      <c r="E26" s="607">
        <v>0</v>
      </c>
      <c r="F26" s="608">
        <v>10</v>
      </c>
      <c r="G26" s="609">
        <v>10</v>
      </c>
      <c r="H26" s="610">
        <v>0</v>
      </c>
      <c r="I26" s="493"/>
      <c r="J26" s="494"/>
      <c r="K26" s="494"/>
      <c r="L26" s="494"/>
      <c r="M26" s="494"/>
      <c r="N26" s="495"/>
      <c r="O26" s="938"/>
      <c r="P26" s="944"/>
      <c r="Q26" s="674">
        <v>16</v>
      </c>
      <c r="R26" s="674">
        <v>46</v>
      </c>
      <c r="S26" s="674">
        <v>32</v>
      </c>
    </row>
    <row r="27" spans="1:19" s="437" customFormat="1" hidden="1">
      <c r="A27" s="418"/>
      <c r="B27" s="1246" t="s">
        <v>404</v>
      </c>
      <c r="C27" s="1211" t="s">
        <v>201</v>
      </c>
      <c r="D27" s="558">
        <f>SUM(E27:H27)</f>
        <v>760</v>
      </c>
      <c r="E27" s="559">
        <v>0</v>
      </c>
      <c r="F27" s="560">
        <v>380</v>
      </c>
      <c r="G27" s="561">
        <v>380</v>
      </c>
      <c r="H27" s="562">
        <v>0</v>
      </c>
      <c r="I27" s="493"/>
      <c r="J27" s="494"/>
      <c r="K27" s="494"/>
      <c r="L27" s="494"/>
      <c r="M27" s="494"/>
      <c r="N27" s="495"/>
      <c r="O27" s="938"/>
      <c r="P27" s="944"/>
      <c r="Q27" s="674">
        <v>1410</v>
      </c>
      <c r="R27" s="674">
        <v>1354</v>
      </c>
      <c r="S27" s="674">
        <v>752</v>
      </c>
    </row>
    <row r="28" spans="1:19" s="587" customFormat="1" ht="40.5" hidden="1">
      <c r="A28" s="419"/>
      <c r="B28" s="1245" t="s">
        <v>204</v>
      </c>
      <c r="C28" s="1210" t="s">
        <v>201</v>
      </c>
      <c r="D28" s="633">
        <f>SUM(D29:D32)</f>
        <v>5419</v>
      </c>
      <c r="E28" s="633">
        <f t="shared" ref="E28:H28" si="4">SUM(E29:E32)</f>
        <v>1379</v>
      </c>
      <c r="F28" s="633">
        <f t="shared" si="4"/>
        <v>1284</v>
      </c>
      <c r="G28" s="633">
        <f t="shared" si="4"/>
        <v>1379</v>
      </c>
      <c r="H28" s="633">
        <f t="shared" si="4"/>
        <v>1377</v>
      </c>
      <c r="I28" s="578"/>
      <c r="J28" s="579"/>
      <c r="K28" s="579"/>
      <c r="L28" s="579"/>
      <c r="M28" s="579"/>
      <c r="N28" s="580"/>
      <c r="O28" s="936"/>
      <c r="P28" s="937"/>
      <c r="Q28" s="983">
        <v>6517</v>
      </c>
      <c r="R28" s="983">
        <v>8824</v>
      </c>
      <c r="S28" s="983">
        <v>3902</v>
      </c>
    </row>
    <row r="29" spans="1:19" s="437" customFormat="1" hidden="1">
      <c r="A29" s="418"/>
      <c r="B29" s="1246" t="s">
        <v>401</v>
      </c>
      <c r="C29" s="1211" t="s">
        <v>201</v>
      </c>
      <c r="D29" s="626">
        <f t="shared" ref="D29:D34" si="5">SUM(E29:H29)</f>
        <v>2444</v>
      </c>
      <c r="E29" s="627">
        <v>611</v>
      </c>
      <c r="F29" s="628">
        <v>611</v>
      </c>
      <c r="G29" s="629">
        <v>611</v>
      </c>
      <c r="H29" s="630">
        <v>611</v>
      </c>
      <c r="I29" s="493"/>
      <c r="J29" s="494"/>
      <c r="K29" s="494"/>
      <c r="L29" s="494"/>
      <c r="M29" s="494"/>
      <c r="N29" s="495"/>
      <c r="O29" s="938"/>
      <c r="P29" s="944"/>
      <c r="Q29" s="674">
        <v>3860</v>
      </c>
      <c r="R29" s="674">
        <v>3771</v>
      </c>
      <c r="S29" s="674">
        <v>1574</v>
      </c>
    </row>
    <row r="30" spans="1:19" s="437" customFormat="1" hidden="1">
      <c r="A30" s="418"/>
      <c r="B30" s="1246" t="s">
        <v>402</v>
      </c>
      <c r="C30" s="1211" t="s">
        <v>201</v>
      </c>
      <c r="D30" s="626">
        <f t="shared" si="5"/>
        <v>1520</v>
      </c>
      <c r="E30" s="627">
        <v>380</v>
      </c>
      <c r="F30" s="628">
        <v>380</v>
      </c>
      <c r="G30" s="629">
        <v>380</v>
      </c>
      <c r="H30" s="630">
        <v>380</v>
      </c>
      <c r="I30" s="493"/>
      <c r="J30" s="494"/>
      <c r="K30" s="494"/>
      <c r="L30" s="494"/>
      <c r="M30" s="494"/>
      <c r="N30" s="495"/>
      <c r="O30" s="938"/>
      <c r="P30" s="944"/>
      <c r="Q30" s="674">
        <v>1588</v>
      </c>
      <c r="R30" s="674">
        <v>2369</v>
      </c>
      <c r="S30" s="674">
        <v>1656</v>
      </c>
    </row>
    <row r="31" spans="1:19" s="437" customFormat="1" hidden="1">
      <c r="A31" s="418"/>
      <c r="B31" s="1246" t="s">
        <v>403</v>
      </c>
      <c r="C31" s="1211" t="s">
        <v>201</v>
      </c>
      <c r="D31" s="616">
        <f t="shared" si="5"/>
        <v>30</v>
      </c>
      <c r="E31" s="617">
        <v>8</v>
      </c>
      <c r="F31" s="618">
        <v>8</v>
      </c>
      <c r="G31" s="619">
        <v>8</v>
      </c>
      <c r="H31" s="620">
        <v>6</v>
      </c>
      <c r="I31" s="493"/>
      <c r="J31" s="494"/>
      <c r="K31" s="494"/>
      <c r="L31" s="494"/>
      <c r="M31" s="494"/>
      <c r="N31" s="495"/>
      <c r="O31" s="938"/>
      <c r="P31" s="944"/>
      <c r="Q31" s="674">
        <v>35</v>
      </c>
      <c r="R31" s="674">
        <v>52</v>
      </c>
      <c r="S31" s="674">
        <v>14</v>
      </c>
    </row>
    <row r="32" spans="1:19" s="437" customFormat="1" hidden="1">
      <c r="A32" s="418"/>
      <c r="B32" s="1246" t="s">
        <v>404</v>
      </c>
      <c r="C32" s="1211" t="s">
        <v>201</v>
      </c>
      <c r="D32" s="626">
        <f t="shared" si="5"/>
        <v>1425</v>
      </c>
      <c r="E32" s="627">
        <v>380</v>
      </c>
      <c r="F32" s="628">
        <v>285</v>
      </c>
      <c r="G32" s="629">
        <v>380</v>
      </c>
      <c r="H32" s="630">
        <v>380</v>
      </c>
      <c r="I32" s="493"/>
      <c r="J32" s="494"/>
      <c r="K32" s="494"/>
      <c r="L32" s="494"/>
      <c r="M32" s="494"/>
      <c r="N32" s="495"/>
      <c r="O32" s="938"/>
      <c r="P32" s="944"/>
      <c r="Q32" s="674">
        <v>1034</v>
      </c>
      <c r="R32" s="674">
        <v>2632</v>
      </c>
      <c r="S32" s="674">
        <v>658</v>
      </c>
    </row>
    <row r="33" spans="1:19" s="437" customFormat="1" hidden="1">
      <c r="A33" s="418"/>
      <c r="B33" s="1244" t="s">
        <v>205</v>
      </c>
      <c r="C33" s="1204" t="s">
        <v>201</v>
      </c>
      <c r="D33" s="626">
        <f t="shared" si="5"/>
        <v>15600</v>
      </c>
      <c r="E33" s="627">
        <v>4350</v>
      </c>
      <c r="F33" s="628">
        <v>4350</v>
      </c>
      <c r="G33" s="629">
        <v>3450</v>
      </c>
      <c r="H33" s="630">
        <v>3450</v>
      </c>
      <c r="I33" s="493"/>
      <c r="J33" s="494"/>
      <c r="K33" s="494"/>
      <c r="L33" s="494"/>
      <c r="M33" s="494"/>
      <c r="N33" s="495"/>
      <c r="O33" s="938"/>
      <c r="P33" s="956" t="s">
        <v>428</v>
      </c>
      <c r="Q33" s="674">
        <v>13736</v>
      </c>
      <c r="R33" s="674">
        <v>13680</v>
      </c>
      <c r="S33" s="674">
        <v>8642</v>
      </c>
    </row>
    <row r="34" spans="1:19" s="658" customFormat="1" ht="40.5">
      <c r="A34" s="664"/>
      <c r="B34" s="1247" t="s">
        <v>445</v>
      </c>
      <c r="C34" s="1212" t="s">
        <v>206</v>
      </c>
      <c r="D34" s="678">
        <f t="shared" si="5"/>
        <v>1575</v>
      </c>
      <c r="E34" s="679">
        <v>486</v>
      </c>
      <c r="F34" s="680">
        <v>587</v>
      </c>
      <c r="G34" s="681">
        <v>378</v>
      </c>
      <c r="H34" s="682">
        <v>124</v>
      </c>
      <c r="I34" s="655"/>
      <c r="J34" s="656"/>
      <c r="K34" s="656"/>
      <c r="L34" s="656"/>
      <c r="M34" s="656"/>
      <c r="N34" s="657"/>
      <c r="O34" s="942"/>
      <c r="P34" s="949" t="s">
        <v>446</v>
      </c>
      <c r="Q34" s="984">
        <v>1700</v>
      </c>
      <c r="R34" s="984">
        <v>1639</v>
      </c>
      <c r="S34" s="984">
        <v>708</v>
      </c>
    </row>
    <row r="35" spans="1:19" s="437" customFormat="1" ht="18.75" customHeight="1">
      <c r="A35" s="416"/>
      <c r="B35" s="1243" t="s">
        <v>207</v>
      </c>
      <c r="C35" s="1209" t="s">
        <v>208</v>
      </c>
      <c r="D35" s="697">
        <f>SUM(D43+D36)</f>
        <v>7234</v>
      </c>
      <c r="E35" s="697">
        <f t="shared" ref="E35:H35" si="6">SUM(E43+E36)</f>
        <v>940</v>
      </c>
      <c r="F35" s="697">
        <f t="shared" si="6"/>
        <v>1290</v>
      </c>
      <c r="G35" s="697">
        <f t="shared" si="6"/>
        <v>1500</v>
      </c>
      <c r="H35" s="697">
        <f t="shared" si="6"/>
        <v>3504</v>
      </c>
      <c r="I35" s="493"/>
      <c r="J35" s="494"/>
      <c r="K35" s="494"/>
      <c r="L35" s="494"/>
      <c r="M35" s="494"/>
      <c r="N35" s="495"/>
      <c r="O35" s="938"/>
      <c r="P35" s="944"/>
      <c r="Q35" s="674">
        <v>6852</v>
      </c>
      <c r="R35" s="674">
        <v>24246</v>
      </c>
      <c r="S35" s="674">
        <v>1931</v>
      </c>
    </row>
    <row r="36" spans="1:19" s="587" customFormat="1" ht="26.25" hidden="1" customHeight="1">
      <c r="A36" s="420"/>
      <c r="B36" s="1248" t="s">
        <v>209</v>
      </c>
      <c r="C36" s="1213" t="s">
        <v>208</v>
      </c>
      <c r="D36" s="696">
        <f>SUM(D40+D37)</f>
        <v>4790</v>
      </c>
      <c r="E36" s="696">
        <f t="shared" ref="E36:H36" si="7">SUM(E40+E37)</f>
        <v>940</v>
      </c>
      <c r="F36" s="696">
        <f t="shared" si="7"/>
        <v>1290</v>
      </c>
      <c r="G36" s="696">
        <f t="shared" si="7"/>
        <v>1500</v>
      </c>
      <c r="H36" s="696">
        <f t="shared" si="7"/>
        <v>1060</v>
      </c>
      <c r="I36" s="578"/>
      <c r="J36" s="579"/>
      <c r="K36" s="579"/>
      <c r="L36" s="579"/>
      <c r="M36" s="579"/>
      <c r="N36" s="580"/>
      <c r="O36" s="936"/>
      <c r="P36" s="937"/>
      <c r="Q36" s="983">
        <v>6152</v>
      </c>
      <c r="R36" s="983">
        <v>8036</v>
      </c>
      <c r="S36" s="983">
        <v>1931</v>
      </c>
    </row>
    <row r="37" spans="1:19" s="437" customFormat="1" hidden="1">
      <c r="A37" s="421"/>
      <c r="B37" s="1249" t="s">
        <v>210</v>
      </c>
      <c r="C37" s="1214" t="s">
        <v>208</v>
      </c>
      <c r="D37" s="632">
        <f>SUM(D38:D39)</f>
        <v>2700</v>
      </c>
      <c r="E37" s="632">
        <f t="shared" ref="E37:H37" si="8">SUM(E38:E39)</f>
        <v>500</v>
      </c>
      <c r="F37" s="632">
        <f t="shared" si="8"/>
        <v>740</v>
      </c>
      <c r="G37" s="632">
        <f t="shared" si="8"/>
        <v>840</v>
      </c>
      <c r="H37" s="632">
        <f t="shared" si="8"/>
        <v>620</v>
      </c>
      <c r="I37" s="493"/>
      <c r="J37" s="494"/>
      <c r="K37" s="494"/>
      <c r="L37" s="494"/>
      <c r="M37" s="494"/>
      <c r="N37" s="495"/>
      <c r="O37" s="938"/>
      <c r="P37" s="944"/>
      <c r="Q37" s="674">
        <v>3660</v>
      </c>
      <c r="R37" s="674">
        <v>3743</v>
      </c>
      <c r="S37" s="674">
        <v>887</v>
      </c>
    </row>
    <row r="38" spans="1:19" s="437" customFormat="1" hidden="1">
      <c r="A38" s="418"/>
      <c r="B38" s="1246" t="s">
        <v>401</v>
      </c>
      <c r="C38" s="1211" t="s">
        <v>208</v>
      </c>
      <c r="D38" s="616">
        <f>SUM(E38:H38)</f>
        <v>800</v>
      </c>
      <c r="E38" s="617">
        <v>100</v>
      </c>
      <c r="F38" s="618">
        <v>240</v>
      </c>
      <c r="G38" s="619">
        <v>240</v>
      </c>
      <c r="H38" s="620">
        <v>220</v>
      </c>
      <c r="I38" s="493"/>
      <c r="J38" s="494"/>
      <c r="K38" s="494"/>
      <c r="L38" s="494"/>
      <c r="M38" s="494"/>
      <c r="N38" s="495"/>
      <c r="O38" s="938"/>
      <c r="P38" s="944" t="s">
        <v>450</v>
      </c>
      <c r="Q38" s="674">
        <v>730</v>
      </c>
      <c r="R38" s="674">
        <v>961</v>
      </c>
      <c r="S38" s="674">
        <v>107</v>
      </c>
    </row>
    <row r="39" spans="1:19" s="437" customFormat="1" hidden="1">
      <c r="A39" s="418"/>
      <c r="B39" s="1246" t="s">
        <v>405</v>
      </c>
      <c r="C39" s="1211" t="s">
        <v>208</v>
      </c>
      <c r="D39" s="626">
        <f>SUM(E39:H39)</f>
        <v>1900</v>
      </c>
      <c r="E39" s="627">
        <v>400</v>
      </c>
      <c r="F39" s="628">
        <v>500</v>
      </c>
      <c r="G39" s="629">
        <v>600</v>
      </c>
      <c r="H39" s="630">
        <v>400</v>
      </c>
      <c r="I39" s="493"/>
      <c r="J39" s="494"/>
      <c r="K39" s="494"/>
      <c r="L39" s="494"/>
      <c r="M39" s="494"/>
      <c r="N39" s="495"/>
      <c r="O39" s="938"/>
      <c r="P39" s="944" t="s">
        <v>450</v>
      </c>
      <c r="Q39" s="674">
        <v>2930</v>
      </c>
      <c r="R39" s="674">
        <v>2782</v>
      </c>
      <c r="S39" s="674">
        <v>780</v>
      </c>
    </row>
    <row r="40" spans="1:19" s="437" customFormat="1" hidden="1">
      <c r="A40" s="421"/>
      <c r="B40" s="1249" t="s">
        <v>211</v>
      </c>
      <c r="C40" s="1214" t="s">
        <v>208</v>
      </c>
      <c r="D40" s="695">
        <f>SUM(D41:D42)</f>
        <v>2090</v>
      </c>
      <c r="E40" s="695">
        <f t="shared" ref="E40:H40" si="9">SUM(E41:E42)</f>
        <v>440</v>
      </c>
      <c r="F40" s="695">
        <f t="shared" si="9"/>
        <v>550</v>
      </c>
      <c r="G40" s="695">
        <f t="shared" si="9"/>
        <v>660</v>
      </c>
      <c r="H40" s="695">
        <f t="shared" si="9"/>
        <v>440</v>
      </c>
      <c r="I40" s="493"/>
      <c r="J40" s="494"/>
      <c r="K40" s="494"/>
      <c r="L40" s="494"/>
      <c r="M40" s="494"/>
      <c r="N40" s="495"/>
      <c r="O40" s="938"/>
      <c r="P40" s="944"/>
      <c r="Q40" s="674">
        <v>2492</v>
      </c>
      <c r="R40" s="674">
        <v>4293</v>
      </c>
      <c r="S40" s="674">
        <v>1044</v>
      </c>
    </row>
    <row r="41" spans="1:19" s="437" customFormat="1" ht="24" hidden="1" customHeight="1">
      <c r="A41" s="418"/>
      <c r="B41" s="1246" t="s">
        <v>401</v>
      </c>
      <c r="C41" s="1211" t="s">
        <v>208</v>
      </c>
      <c r="D41" s="659">
        <f>SUM(E41:H41)</f>
        <v>190</v>
      </c>
      <c r="E41" s="660">
        <v>40</v>
      </c>
      <c r="F41" s="661">
        <v>50</v>
      </c>
      <c r="G41" s="662">
        <v>60</v>
      </c>
      <c r="H41" s="663">
        <v>40</v>
      </c>
      <c r="I41" s="493"/>
      <c r="J41" s="494"/>
      <c r="K41" s="494"/>
      <c r="L41" s="494"/>
      <c r="M41" s="494"/>
      <c r="N41" s="495"/>
      <c r="O41" s="938"/>
      <c r="P41" s="944" t="s">
        <v>450</v>
      </c>
      <c r="Q41" s="674">
        <v>202</v>
      </c>
      <c r="R41" s="674">
        <v>383</v>
      </c>
      <c r="S41" s="674">
        <v>104</v>
      </c>
    </row>
    <row r="42" spans="1:19" s="687" customFormat="1" ht="22.5" hidden="1" customHeight="1">
      <c r="A42" s="683"/>
      <c r="B42" s="1250" t="s">
        <v>405</v>
      </c>
      <c r="C42" s="1215" t="s">
        <v>208</v>
      </c>
      <c r="D42" s="688">
        <f>SUM(E42:H42)</f>
        <v>1900</v>
      </c>
      <c r="E42" s="689">
        <v>400</v>
      </c>
      <c r="F42" s="690">
        <v>500</v>
      </c>
      <c r="G42" s="691">
        <v>600</v>
      </c>
      <c r="H42" s="692">
        <v>400</v>
      </c>
      <c r="I42" s="684"/>
      <c r="J42" s="685"/>
      <c r="K42" s="685"/>
      <c r="L42" s="685"/>
      <c r="M42" s="685"/>
      <c r="N42" s="686"/>
      <c r="O42" s="954"/>
      <c r="P42" s="944" t="s">
        <v>450</v>
      </c>
      <c r="Q42" s="985">
        <v>2290</v>
      </c>
      <c r="R42" s="985">
        <v>3910</v>
      </c>
      <c r="S42" s="985">
        <v>940</v>
      </c>
    </row>
    <row r="43" spans="1:19" s="437" customFormat="1" hidden="1">
      <c r="A43" s="418"/>
      <c r="B43" s="1244" t="s">
        <v>212</v>
      </c>
      <c r="C43" s="1204" t="s">
        <v>208</v>
      </c>
      <c r="D43" s="626">
        <f>SUM(E43:H43)</f>
        <v>2444</v>
      </c>
      <c r="E43" s="627">
        <v>0</v>
      </c>
      <c r="F43" s="628">
        <v>0</v>
      </c>
      <c r="G43" s="629">
        <v>0</v>
      </c>
      <c r="H43" s="630">
        <v>2444</v>
      </c>
      <c r="I43" s="493"/>
      <c r="J43" s="494"/>
      <c r="K43" s="494"/>
      <c r="L43" s="494"/>
      <c r="M43" s="494"/>
      <c r="N43" s="495"/>
      <c r="O43" s="938"/>
      <c r="P43" s="956" t="s">
        <v>428</v>
      </c>
      <c r="Q43" s="674">
        <v>700</v>
      </c>
      <c r="R43" s="674">
        <v>138</v>
      </c>
      <c r="S43" s="674">
        <v>0</v>
      </c>
    </row>
    <row r="44" spans="1:19" s="437" customFormat="1">
      <c r="A44" s="422"/>
      <c r="B44" s="1251" t="s">
        <v>213</v>
      </c>
      <c r="C44" s="1216" t="s">
        <v>214</v>
      </c>
      <c r="D44" s="699">
        <f>SUM(D45)</f>
        <v>224</v>
      </c>
      <c r="E44" s="699">
        <f t="shared" ref="E44:H44" si="10">SUM(E45)</f>
        <v>43</v>
      </c>
      <c r="F44" s="699">
        <f t="shared" si="10"/>
        <v>62</v>
      </c>
      <c r="G44" s="699">
        <f t="shared" si="10"/>
        <v>79</v>
      </c>
      <c r="H44" s="699">
        <f t="shared" si="10"/>
        <v>40</v>
      </c>
      <c r="I44" s="493"/>
      <c r="J44" s="494"/>
      <c r="K44" s="494"/>
      <c r="L44" s="494"/>
      <c r="M44" s="494"/>
      <c r="N44" s="495"/>
      <c r="O44" s="938"/>
      <c r="P44" s="944"/>
      <c r="Q44" s="674">
        <v>724</v>
      </c>
      <c r="R44" s="674">
        <v>202</v>
      </c>
      <c r="S44" s="674">
        <v>364</v>
      </c>
    </row>
    <row r="45" spans="1:19" s="437" customFormat="1" hidden="1">
      <c r="A45" s="423"/>
      <c r="B45" s="1252" t="s">
        <v>215</v>
      </c>
      <c r="C45" s="1217" t="s">
        <v>214</v>
      </c>
      <c r="D45" s="659">
        <f>SUM(D52+D48+D46)</f>
        <v>224</v>
      </c>
      <c r="E45" s="659">
        <v>43</v>
      </c>
      <c r="F45" s="659">
        <f t="shared" ref="F45:H45" si="11">SUM(F52+F48+F46)</f>
        <v>62</v>
      </c>
      <c r="G45" s="659">
        <f t="shared" si="11"/>
        <v>79</v>
      </c>
      <c r="H45" s="659">
        <f t="shared" si="11"/>
        <v>40</v>
      </c>
      <c r="I45" s="493"/>
      <c r="J45" s="494"/>
      <c r="K45" s="494"/>
      <c r="L45" s="494"/>
      <c r="M45" s="494"/>
      <c r="N45" s="495"/>
      <c r="O45" s="938"/>
      <c r="P45" s="944" t="s">
        <v>443</v>
      </c>
      <c r="Q45" s="674">
        <v>724</v>
      </c>
      <c r="R45" s="674">
        <v>202</v>
      </c>
      <c r="S45" s="674">
        <v>364</v>
      </c>
    </row>
    <row r="46" spans="1:19" s="639" customFormat="1" ht="40.5" hidden="1">
      <c r="A46" s="635"/>
      <c r="B46" s="1245" t="s">
        <v>216</v>
      </c>
      <c r="C46" s="1210" t="s">
        <v>217</v>
      </c>
      <c r="D46" s="694">
        <f>SUM(D47)</f>
        <v>9</v>
      </c>
      <c r="E46" s="694">
        <f t="shared" ref="E46:H46" si="12">SUM(E47)</f>
        <v>3</v>
      </c>
      <c r="F46" s="694">
        <f t="shared" si="12"/>
        <v>0</v>
      </c>
      <c r="G46" s="694">
        <f t="shared" si="12"/>
        <v>6</v>
      </c>
      <c r="H46" s="694">
        <f t="shared" si="12"/>
        <v>0</v>
      </c>
      <c r="I46" s="636"/>
      <c r="J46" s="637"/>
      <c r="K46" s="637"/>
      <c r="L46" s="637"/>
      <c r="M46" s="637"/>
      <c r="N46" s="638"/>
      <c r="O46" s="955"/>
      <c r="P46" s="1534"/>
      <c r="Q46" s="986">
        <v>18</v>
      </c>
      <c r="R46" s="986">
        <v>90</v>
      </c>
      <c r="S46" s="986">
        <v>43</v>
      </c>
    </row>
    <row r="47" spans="1:19" s="437" customFormat="1" hidden="1">
      <c r="A47" s="420"/>
      <c r="B47" s="1248" t="s">
        <v>444</v>
      </c>
      <c r="C47" s="1213" t="s">
        <v>217</v>
      </c>
      <c r="D47" s="616">
        <f>SUM(E47:H47)</f>
        <v>9</v>
      </c>
      <c r="E47" s="617">
        <v>3</v>
      </c>
      <c r="F47" s="618">
        <v>0</v>
      </c>
      <c r="G47" s="619">
        <v>6</v>
      </c>
      <c r="H47" s="620">
        <v>0</v>
      </c>
      <c r="I47" s="493"/>
      <c r="J47" s="494"/>
      <c r="K47" s="494"/>
      <c r="L47" s="494"/>
      <c r="M47" s="494"/>
      <c r="N47" s="495"/>
      <c r="O47" s="938"/>
      <c r="P47" s="944" t="s">
        <v>443</v>
      </c>
      <c r="Q47" s="674">
        <v>12</v>
      </c>
      <c r="R47" s="674">
        <v>5</v>
      </c>
      <c r="S47" s="674">
        <v>43</v>
      </c>
    </row>
    <row r="48" spans="1:19" s="437" customFormat="1" hidden="1">
      <c r="A48" s="421"/>
      <c r="B48" s="1253" t="s">
        <v>218</v>
      </c>
      <c r="C48" s="1210" t="s">
        <v>219</v>
      </c>
      <c r="D48" s="698">
        <f>SUM(D49)</f>
        <v>55</v>
      </c>
      <c r="E48" s="698">
        <f t="shared" ref="E48:H48" si="13">SUM(E49)</f>
        <v>0</v>
      </c>
      <c r="F48" s="698">
        <f t="shared" si="13"/>
        <v>22</v>
      </c>
      <c r="G48" s="698">
        <f t="shared" si="13"/>
        <v>33</v>
      </c>
      <c r="H48" s="698">
        <f t="shared" si="13"/>
        <v>0</v>
      </c>
      <c r="I48" s="493"/>
      <c r="J48" s="494"/>
      <c r="K48" s="494"/>
      <c r="L48" s="494"/>
      <c r="M48" s="494"/>
      <c r="N48" s="495"/>
      <c r="O48" s="938"/>
      <c r="P48" s="944"/>
      <c r="Q48" s="674">
        <v>410</v>
      </c>
      <c r="R48" s="674">
        <v>11</v>
      </c>
      <c r="S48" s="674">
        <v>66</v>
      </c>
    </row>
    <row r="49" spans="1:19" s="437" customFormat="1" hidden="1">
      <c r="A49" s="420"/>
      <c r="B49" s="1248" t="s">
        <v>220</v>
      </c>
      <c r="C49" s="1213" t="s">
        <v>219</v>
      </c>
      <c r="D49" s="616">
        <f>SUM(D50:D51)</f>
        <v>55</v>
      </c>
      <c r="E49" s="616">
        <f t="shared" ref="E49:H49" si="14">SUM(E50:E51)</f>
        <v>0</v>
      </c>
      <c r="F49" s="616">
        <f t="shared" si="14"/>
        <v>22</v>
      </c>
      <c r="G49" s="616">
        <f t="shared" si="14"/>
        <v>33</v>
      </c>
      <c r="H49" s="616">
        <f t="shared" si="14"/>
        <v>0</v>
      </c>
      <c r="I49" s="493"/>
      <c r="J49" s="494"/>
      <c r="K49" s="494"/>
      <c r="L49" s="494"/>
      <c r="M49" s="494"/>
      <c r="N49" s="495"/>
      <c r="O49" s="938"/>
      <c r="P49" s="944"/>
      <c r="Q49" s="674">
        <v>410</v>
      </c>
      <c r="R49" s="674">
        <v>11</v>
      </c>
      <c r="S49" s="674">
        <v>66</v>
      </c>
    </row>
    <row r="50" spans="1:19" s="437" customFormat="1" hidden="1">
      <c r="A50" s="424"/>
      <c r="B50" s="1254" t="s">
        <v>401</v>
      </c>
      <c r="C50" s="1218" t="s">
        <v>219</v>
      </c>
      <c r="D50" s="616">
        <f>SUM(E50:H50)</f>
        <v>5</v>
      </c>
      <c r="E50" s="617">
        <v>0</v>
      </c>
      <c r="F50" s="618">
        <v>2</v>
      </c>
      <c r="G50" s="619">
        <v>3</v>
      </c>
      <c r="H50" s="620">
        <v>0</v>
      </c>
      <c r="I50" s="493"/>
      <c r="J50" s="494"/>
      <c r="K50" s="494"/>
      <c r="L50" s="494"/>
      <c r="M50" s="494"/>
      <c r="N50" s="495"/>
      <c r="O50" s="938"/>
      <c r="P50" s="944" t="s">
        <v>443</v>
      </c>
      <c r="Q50" s="674">
        <v>110</v>
      </c>
      <c r="R50" s="674">
        <v>11</v>
      </c>
      <c r="S50" s="674">
        <v>6</v>
      </c>
    </row>
    <row r="51" spans="1:19" s="437" customFormat="1" hidden="1">
      <c r="A51" s="424"/>
      <c r="B51" s="1254" t="s">
        <v>402</v>
      </c>
      <c r="C51" s="1218" t="s">
        <v>219</v>
      </c>
      <c r="D51" s="616">
        <f>SUM(E51:H51)</f>
        <v>50</v>
      </c>
      <c r="E51" s="617">
        <v>0</v>
      </c>
      <c r="F51" s="618">
        <v>20</v>
      </c>
      <c r="G51" s="619">
        <v>30</v>
      </c>
      <c r="H51" s="620">
        <v>0</v>
      </c>
      <c r="I51" s="493"/>
      <c r="J51" s="494"/>
      <c r="K51" s="494"/>
      <c r="L51" s="494"/>
      <c r="M51" s="494"/>
      <c r="N51" s="495"/>
      <c r="O51" s="938"/>
      <c r="P51" s="944" t="s">
        <v>443</v>
      </c>
      <c r="Q51" s="674">
        <v>300</v>
      </c>
      <c r="R51" s="674">
        <v>0</v>
      </c>
      <c r="S51" s="674">
        <v>60</v>
      </c>
    </row>
    <row r="52" spans="1:19" s="437" customFormat="1" hidden="1">
      <c r="A52" s="421"/>
      <c r="B52" s="1245" t="s">
        <v>221</v>
      </c>
      <c r="C52" s="1210" t="s">
        <v>219</v>
      </c>
      <c r="D52" s="693">
        <f>SUM(D53)</f>
        <v>160</v>
      </c>
      <c r="E52" s="693">
        <f t="shared" ref="E52:H52" si="15">SUM(E53)</f>
        <v>40</v>
      </c>
      <c r="F52" s="693">
        <f t="shared" si="15"/>
        <v>40</v>
      </c>
      <c r="G52" s="693">
        <f t="shared" si="15"/>
        <v>40</v>
      </c>
      <c r="H52" s="693">
        <f t="shared" si="15"/>
        <v>40</v>
      </c>
      <c r="I52" s="493"/>
      <c r="J52" s="494"/>
      <c r="K52" s="494"/>
      <c r="L52" s="494"/>
      <c r="M52" s="494"/>
      <c r="N52" s="495"/>
      <c r="O52" s="938"/>
      <c r="P52" s="944"/>
      <c r="Q52" s="674">
        <v>296</v>
      </c>
      <c r="R52" s="674">
        <v>101</v>
      </c>
      <c r="S52" s="674">
        <v>255</v>
      </c>
    </row>
    <row r="53" spans="1:19" s="437" customFormat="1" hidden="1">
      <c r="A53" s="420"/>
      <c r="B53" s="1248" t="s">
        <v>220</v>
      </c>
      <c r="C53" s="1213" t="s">
        <v>219</v>
      </c>
      <c r="D53" s="616">
        <f>SUM(D54:D55)</f>
        <v>160</v>
      </c>
      <c r="E53" s="616">
        <f t="shared" ref="E53:H53" si="16">SUM(E54:E55)</f>
        <v>40</v>
      </c>
      <c r="F53" s="616">
        <f t="shared" si="16"/>
        <v>40</v>
      </c>
      <c r="G53" s="616">
        <f t="shared" si="16"/>
        <v>40</v>
      </c>
      <c r="H53" s="616">
        <f t="shared" si="16"/>
        <v>40</v>
      </c>
      <c r="I53" s="493"/>
      <c r="J53" s="494"/>
      <c r="K53" s="494"/>
      <c r="L53" s="494"/>
      <c r="M53" s="494"/>
      <c r="N53" s="495"/>
      <c r="O53" s="938"/>
      <c r="P53" s="944"/>
      <c r="Q53" s="674">
        <v>296</v>
      </c>
      <c r="R53" s="674">
        <v>101</v>
      </c>
      <c r="S53" s="674">
        <v>255</v>
      </c>
    </row>
    <row r="54" spans="1:19" s="437" customFormat="1" hidden="1">
      <c r="A54" s="425"/>
      <c r="B54" s="1254" t="s">
        <v>401</v>
      </c>
      <c r="C54" s="1218" t="s">
        <v>219</v>
      </c>
      <c r="D54" s="616">
        <f>SUM(E54:H54)</f>
        <v>60</v>
      </c>
      <c r="E54" s="617">
        <v>15</v>
      </c>
      <c r="F54" s="618">
        <v>15</v>
      </c>
      <c r="G54" s="619">
        <v>15</v>
      </c>
      <c r="H54" s="620">
        <v>15</v>
      </c>
      <c r="I54" s="493"/>
      <c r="J54" s="494"/>
      <c r="K54" s="494"/>
      <c r="L54" s="494"/>
      <c r="M54" s="494"/>
      <c r="N54" s="495"/>
      <c r="O54" s="938"/>
      <c r="P54" s="944" t="s">
        <v>443</v>
      </c>
      <c r="Q54" s="674">
        <v>16</v>
      </c>
      <c r="R54" s="674">
        <v>68</v>
      </c>
      <c r="S54" s="674">
        <v>215</v>
      </c>
    </row>
    <row r="55" spans="1:19" s="437" customFormat="1" hidden="1">
      <c r="A55" s="425"/>
      <c r="B55" s="1254" t="s">
        <v>402</v>
      </c>
      <c r="C55" s="1218" t="s">
        <v>219</v>
      </c>
      <c r="D55" s="616">
        <f>SUM(E55:H55)</f>
        <v>100</v>
      </c>
      <c r="E55" s="617">
        <v>25</v>
      </c>
      <c r="F55" s="618">
        <v>25</v>
      </c>
      <c r="G55" s="619">
        <v>25</v>
      </c>
      <c r="H55" s="620">
        <v>25</v>
      </c>
      <c r="I55" s="493"/>
      <c r="J55" s="494"/>
      <c r="K55" s="494"/>
      <c r="L55" s="494"/>
      <c r="M55" s="494"/>
      <c r="N55" s="495"/>
      <c r="O55" s="938"/>
      <c r="P55" s="944" t="s">
        <v>443</v>
      </c>
      <c r="Q55" s="674">
        <v>280</v>
      </c>
      <c r="R55" s="674">
        <v>33</v>
      </c>
      <c r="S55" s="674">
        <v>40</v>
      </c>
    </row>
    <row r="56" spans="1:19" s="437" customFormat="1">
      <c r="A56" s="416"/>
      <c r="B56" s="1243" t="s">
        <v>222</v>
      </c>
      <c r="C56" s="1209" t="s">
        <v>223</v>
      </c>
      <c r="D56" s="715">
        <f>SUM(D57:D60)</f>
        <v>270</v>
      </c>
      <c r="E56" s="715">
        <f t="shared" ref="E56:H56" si="17">SUM(E57:E60)</f>
        <v>50</v>
      </c>
      <c r="F56" s="715">
        <f t="shared" si="17"/>
        <v>70</v>
      </c>
      <c r="G56" s="715">
        <f t="shared" si="17"/>
        <v>80</v>
      </c>
      <c r="H56" s="715">
        <f t="shared" si="17"/>
        <v>70</v>
      </c>
      <c r="I56" s="493"/>
      <c r="J56" s="494"/>
      <c r="K56" s="494"/>
      <c r="L56" s="494"/>
      <c r="M56" s="494"/>
      <c r="N56" s="495"/>
      <c r="O56" s="938"/>
      <c r="P56" s="944"/>
      <c r="Q56" s="674">
        <v>248</v>
      </c>
      <c r="R56" s="674">
        <v>356</v>
      </c>
      <c r="S56" s="674">
        <v>174</v>
      </c>
    </row>
    <row r="57" spans="1:19" s="437" customFormat="1" hidden="1">
      <c r="A57" s="420"/>
      <c r="B57" s="1248" t="s">
        <v>224</v>
      </c>
      <c r="C57" s="1213" t="s">
        <v>223</v>
      </c>
      <c r="D57" s="558">
        <f>SUM(E57:H57)</f>
        <v>60</v>
      </c>
      <c r="E57" s="559">
        <v>15</v>
      </c>
      <c r="F57" s="560">
        <v>15</v>
      </c>
      <c r="G57" s="561">
        <v>15</v>
      </c>
      <c r="H57" s="562">
        <v>15</v>
      </c>
      <c r="I57" s="493"/>
      <c r="J57" s="494"/>
      <c r="K57" s="494"/>
      <c r="L57" s="494"/>
      <c r="M57" s="494"/>
      <c r="N57" s="495"/>
      <c r="O57" s="938"/>
      <c r="P57" s="944" t="s">
        <v>432</v>
      </c>
      <c r="Q57" s="674">
        <v>74</v>
      </c>
      <c r="R57" s="674">
        <v>68</v>
      </c>
      <c r="S57" s="674">
        <v>29</v>
      </c>
    </row>
    <row r="58" spans="1:19" s="437" customFormat="1" hidden="1">
      <c r="A58" s="420"/>
      <c r="B58" s="1248" t="s">
        <v>225</v>
      </c>
      <c r="C58" s="1213" t="s">
        <v>226</v>
      </c>
      <c r="D58" s="558">
        <f>SUM(E58:H58)</f>
        <v>100</v>
      </c>
      <c r="E58" s="559">
        <v>25</v>
      </c>
      <c r="F58" s="560">
        <v>25</v>
      </c>
      <c r="G58" s="561">
        <v>25</v>
      </c>
      <c r="H58" s="562">
        <v>25</v>
      </c>
      <c r="I58" s="493"/>
      <c r="J58" s="494"/>
      <c r="K58" s="494"/>
      <c r="L58" s="494"/>
      <c r="M58" s="494"/>
      <c r="N58" s="495"/>
      <c r="O58" s="938"/>
      <c r="P58" s="944" t="s">
        <v>432</v>
      </c>
      <c r="Q58" s="674">
        <v>59</v>
      </c>
      <c r="R58" s="674">
        <v>120</v>
      </c>
      <c r="S58" s="674">
        <v>46</v>
      </c>
    </row>
    <row r="59" spans="1:19" s="437" customFormat="1" hidden="1">
      <c r="A59" s="418"/>
      <c r="B59" s="1244" t="s">
        <v>227</v>
      </c>
      <c r="C59" s="1204" t="s">
        <v>223</v>
      </c>
      <c r="D59" s="558">
        <f>SUM(E59:H59)</f>
        <v>100</v>
      </c>
      <c r="E59" s="559">
        <v>10</v>
      </c>
      <c r="F59" s="560">
        <v>20</v>
      </c>
      <c r="G59" s="561">
        <v>40</v>
      </c>
      <c r="H59" s="562">
        <v>30</v>
      </c>
      <c r="I59" s="493"/>
      <c r="J59" s="494"/>
      <c r="K59" s="494"/>
      <c r="L59" s="494"/>
      <c r="M59" s="494"/>
      <c r="N59" s="495"/>
      <c r="O59" s="938"/>
      <c r="P59" s="944" t="s">
        <v>432</v>
      </c>
      <c r="Q59" s="674">
        <v>173</v>
      </c>
      <c r="R59" s="674">
        <v>140</v>
      </c>
      <c r="S59" s="674">
        <v>79</v>
      </c>
    </row>
    <row r="60" spans="1:19" s="437" customFormat="1" hidden="1">
      <c r="A60" s="418"/>
      <c r="B60" s="1244" t="s">
        <v>228</v>
      </c>
      <c r="C60" s="1204" t="s">
        <v>223</v>
      </c>
      <c r="D60" s="558">
        <f>SUM(E60:H60)</f>
        <v>10</v>
      </c>
      <c r="E60" s="559">
        <v>0</v>
      </c>
      <c r="F60" s="560">
        <v>10</v>
      </c>
      <c r="G60" s="561">
        <v>0</v>
      </c>
      <c r="H60" s="562">
        <v>0</v>
      </c>
      <c r="I60" s="493"/>
      <c r="J60" s="494"/>
      <c r="K60" s="494"/>
      <c r="L60" s="494"/>
      <c r="M60" s="494"/>
      <c r="N60" s="495"/>
      <c r="O60" s="938"/>
      <c r="P60" s="944" t="s">
        <v>432</v>
      </c>
      <c r="Q60" s="674">
        <v>16</v>
      </c>
      <c r="R60" s="674">
        <v>28</v>
      </c>
      <c r="S60" s="674">
        <v>20</v>
      </c>
    </row>
    <row r="61" spans="1:19" s="437" customFormat="1" ht="40.5">
      <c r="A61" s="426"/>
      <c r="B61" s="1255" t="s">
        <v>406</v>
      </c>
      <c r="C61" s="1205"/>
      <c r="D61" s="488"/>
      <c r="E61" s="489"/>
      <c r="F61" s="490"/>
      <c r="G61" s="491"/>
      <c r="H61" s="492"/>
      <c r="I61" s="493"/>
      <c r="J61" s="494"/>
      <c r="K61" s="494"/>
      <c r="L61" s="494"/>
      <c r="M61" s="494"/>
      <c r="N61" s="495"/>
      <c r="O61" s="938"/>
      <c r="P61" s="944"/>
      <c r="Q61" s="674"/>
      <c r="R61" s="674"/>
      <c r="S61" s="674"/>
    </row>
    <row r="62" spans="1:19" s="437" customFormat="1">
      <c r="A62" s="427"/>
      <c r="B62" s="1256" t="s">
        <v>229</v>
      </c>
      <c r="C62" s="1219" t="s">
        <v>230</v>
      </c>
      <c r="D62" s="677">
        <f>SUM(D76+D75+D74+D73+D72+D67+D63)</f>
        <v>7174</v>
      </c>
      <c r="E62" s="677">
        <f t="shared" ref="E62:H62" si="18">SUM(E76+E75+E74+E73+E72+E67+E63)</f>
        <v>1406</v>
      </c>
      <c r="F62" s="677">
        <f t="shared" si="18"/>
        <v>2156</v>
      </c>
      <c r="G62" s="677">
        <f t="shared" si="18"/>
        <v>1826</v>
      </c>
      <c r="H62" s="677">
        <f t="shared" si="18"/>
        <v>1786</v>
      </c>
      <c r="I62" s="493"/>
      <c r="J62" s="494"/>
      <c r="K62" s="494"/>
      <c r="L62" s="494"/>
      <c r="M62" s="494"/>
      <c r="N62" s="495"/>
      <c r="O62" s="938"/>
      <c r="P62" s="944"/>
      <c r="Q62" s="674">
        <v>8693</v>
      </c>
      <c r="R62" s="674">
        <v>7480</v>
      </c>
      <c r="S62" s="674">
        <v>3360</v>
      </c>
    </row>
    <row r="63" spans="1:19" s="587" customFormat="1" ht="60.75" hidden="1">
      <c r="A63" s="416"/>
      <c r="B63" s="1245" t="s">
        <v>231</v>
      </c>
      <c r="C63" s="1210" t="s">
        <v>230</v>
      </c>
      <c r="D63" s="695">
        <f>SUM(D64:D66)</f>
        <v>4634</v>
      </c>
      <c r="E63" s="695">
        <f t="shared" ref="E63:H63" si="19">SUM(E64:E66)</f>
        <v>776</v>
      </c>
      <c r="F63" s="695">
        <f t="shared" si="19"/>
        <v>1546</v>
      </c>
      <c r="G63" s="695">
        <f t="shared" si="19"/>
        <v>1171</v>
      </c>
      <c r="H63" s="695">
        <f t="shared" si="19"/>
        <v>1141</v>
      </c>
      <c r="I63" s="578"/>
      <c r="J63" s="579"/>
      <c r="K63" s="579"/>
      <c r="L63" s="579"/>
      <c r="M63" s="579"/>
      <c r="N63" s="580"/>
      <c r="O63" s="936"/>
      <c r="P63" s="937"/>
      <c r="Q63" s="983">
        <v>6207</v>
      </c>
      <c r="R63" s="983">
        <v>5012</v>
      </c>
      <c r="S63" s="983">
        <v>2167</v>
      </c>
    </row>
    <row r="64" spans="1:19" s="587" customFormat="1" hidden="1">
      <c r="A64" s="418"/>
      <c r="B64" s="1244" t="s">
        <v>232</v>
      </c>
      <c r="C64" s="1204" t="s">
        <v>230</v>
      </c>
      <c r="D64" s="659">
        <f>SUM(E64:H64)</f>
        <v>100</v>
      </c>
      <c r="E64" s="660">
        <v>25</v>
      </c>
      <c r="F64" s="661">
        <v>25</v>
      </c>
      <c r="G64" s="662">
        <v>25</v>
      </c>
      <c r="H64" s="663">
        <v>25</v>
      </c>
      <c r="I64" s="578"/>
      <c r="J64" s="579"/>
      <c r="K64" s="579"/>
      <c r="L64" s="579"/>
      <c r="M64" s="579"/>
      <c r="N64" s="580"/>
      <c r="O64" s="936"/>
      <c r="P64" s="937" t="s">
        <v>446</v>
      </c>
      <c r="Q64" s="983">
        <v>112</v>
      </c>
      <c r="R64" s="983">
        <v>115</v>
      </c>
      <c r="S64" s="983">
        <v>55</v>
      </c>
    </row>
    <row r="65" spans="1:19" s="587" customFormat="1" ht="40.5" hidden="1">
      <c r="A65" s="418"/>
      <c r="B65" s="1244" t="s">
        <v>233</v>
      </c>
      <c r="C65" s="1204" t="s">
        <v>230</v>
      </c>
      <c r="D65" s="640">
        <f>SUM(E65:H65)</f>
        <v>4524</v>
      </c>
      <c r="E65" s="641">
        <v>751</v>
      </c>
      <c r="F65" s="642">
        <v>1511</v>
      </c>
      <c r="G65" s="643">
        <v>1146</v>
      </c>
      <c r="H65" s="644">
        <v>1116</v>
      </c>
      <c r="I65" s="578"/>
      <c r="J65" s="579"/>
      <c r="K65" s="579"/>
      <c r="L65" s="579"/>
      <c r="M65" s="579"/>
      <c r="N65" s="580"/>
      <c r="O65" s="936"/>
      <c r="P65" s="937" t="s">
        <v>431</v>
      </c>
      <c r="Q65" s="983">
        <v>6095</v>
      </c>
      <c r="R65" s="983">
        <v>4897</v>
      </c>
      <c r="S65" s="983">
        <v>2105</v>
      </c>
    </row>
    <row r="66" spans="1:19" s="587" customFormat="1" ht="40.5" hidden="1">
      <c r="A66" s="418"/>
      <c r="B66" s="1244" t="s">
        <v>234</v>
      </c>
      <c r="C66" s="1204" t="s">
        <v>230</v>
      </c>
      <c r="D66" s="563">
        <f>SUM(E66:H66)</f>
        <v>10</v>
      </c>
      <c r="E66" s="564">
        <v>0</v>
      </c>
      <c r="F66" s="565">
        <v>10</v>
      </c>
      <c r="G66" s="566">
        <v>0</v>
      </c>
      <c r="H66" s="567">
        <v>0</v>
      </c>
      <c r="I66" s="578"/>
      <c r="J66" s="579"/>
      <c r="K66" s="579"/>
      <c r="L66" s="579"/>
      <c r="M66" s="579"/>
      <c r="N66" s="580"/>
      <c r="O66" s="936"/>
      <c r="P66" s="937" t="s">
        <v>432</v>
      </c>
      <c r="Q66" s="987" t="s">
        <v>392</v>
      </c>
      <c r="R66" s="987" t="s">
        <v>392</v>
      </c>
      <c r="S66" s="987">
        <v>7</v>
      </c>
    </row>
    <row r="67" spans="1:19" s="587" customFormat="1" ht="60.75" hidden="1">
      <c r="A67" s="416"/>
      <c r="B67" s="1245" t="s">
        <v>235</v>
      </c>
      <c r="C67" s="1210" t="s">
        <v>230</v>
      </c>
      <c r="D67" s="702">
        <f>SUM(D68:D69)</f>
        <v>2160</v>
      </c>
      <c r="E67" s="702">
        <f t="shared" ref="E67:H67" si="20">SUM(E68:E69)</f>
        <v>540</v>
      </c>
      <c r="F67" s="702">
        <f t="shared" si="20"/>
        <v>540</v>
      </c>
      <c r="G67" s="702">
        <f t="shared" si="20"/>
        <v>540</v>
      </c>
      <c r="H67" s="701">
        <f t="shared" si="20"/>
        <v>540</v>
      </c>
      <c r="I67" s="578"/>
      <c r="J67" s="579"/>
      <c r="K67" s="579"/>
      <c r="L67" s="579"/>
      <c r="M67" s="579"/>
      <c r="N67" s="580"/>
      <c r="O67" s="936"/>
      <c r="P67" s="937"/>
      <c r="Q67" s="983">
        <v>2322</v>
      </c>
      <c r="R67" s="983"/>
      <c r="S67" s="983">
        <v>1073</v>
      </c>
    </row>
    <row r="68" spans="1:19" s="587" customFormat="1" hidden="1">
      <c r="A68" s="418"/>
      <c r="B68" s="1244" t="s">
        <v>236</v>
      </c>
      <c r="C68" s="1204" t="s">
        <v>230</v>
      </c>
      <c r="D68" s="640">
        <f>SUM(E68:H68)</f>
        <v>1500</v>
      </c>
      <c r="E68" s="641">
        <v>375</v>
      </c>
      <c r="F68" s="642">
        <v>375</v>
      </c>
      <c r="G68" s="643">
        <v>375</v>
      </c>
      <c r="H68" s="644">
        <v>375</v>
      </c>
      <c r="I68" s="578"/>
      <c r="J68" s="579"/>
      <c r="K68" s="579"/>
      <c r="L68" s="579"/>
      <c r="M68" s="579"/>
      <c r="N68" s="580"/>
      <c r="O68" s="936"/>
      <c r="P68" s="937" t="s">
        <v>446</v>
      </c>
      <c r="Q68" s="983">
        <v>1654</v>
      </c>
      <c r="R68" s="983">
        <v>1625</v>
      </c>
      <c r="S68" s="983">
        <v>758</v>
      </c>
    </row>
    <row r="69" spans="1:19" s="587" customFormat="1" hidden="1">
      <c r="A69" s="428"/>
      <c r="B69" s="1244" t="s">
        <v>237</v>
      </c>
      <c r="C69" s="1204" t="s">
        <v>230</v>
      </c>
      <c r="D69" s="563">
        <f>SUM(D70:D71)</f>
        <v>660</v>
      </c>
      <c r="E69" s="563">
        <f t="shared" ref="E69:H69" si="21">SUM(E70:E71)</f>
        <v>165</v>
      </c>
      <c r="F69" s="563">
        <f t="shared" si="21"/>
        <v>165</v>
      </c>
      <c r="G69" s="563">
        <f t="shared" si="21"/>
        <v>165</v>
      </c>
      <c r="H69" s="563">
        <f t="shared" si="21"/>
        <v>165</v>
      </c>
      <c r="I69" s="578"/>
      <c r="J69" s="579"/>
      <c r="K69" s="579"/>
      <c r="L69" s="579"/>
      <c r="M69" s="579"/>
      <c r="N69" s="580"/>
      <c r="O69" s="936"/>
      <c r="P69" s="937"/>
      <c r="Q69" s="983">
        <v>668</v>
      </c>
      <c r="R69" s="983">
        <v>670</v>
      </c>
      <c r="S69" s="983">
        <v>315</v>
      </c>
    </row>
    <row r="70" spans="1:19" s="587" customFormat="1" hidden="1">
      <c r="A70" s="423"/>
      <c r="B70" s="1252" t="s">
        <v>238</v>
      </c>
      <c r="C70" s="1220" t="s">
        <v>230</v>
      </c>
      <c r="D70" s="563">
        <f t="shared" ref="D70:D76" si="22">SUM(E70:H70)</f>
        <v>60</v>
      </c>
      <c r="E70" s="564">
        <v>15</v>
      </c>
      <c r="F70" s="565">
        <v>15</v>
      </c>
      <c r="G70" s="566">
        <v>15</v>
      </c>
      <c r="H70" s="567">
        <v>15</v>
      </c>
      <c r="I70" s="578"/>
      <c r="J70" s="579"/>
      <c r="K70" s="579"/>
      <c r="L70" s="579"/>
      <c r="M70" s="579"/>
      <c r="N70" s="580"/>
      <c r="O70" s="936"/>
      <c r="P70" s="937" t="s">
        <v>432</v>
      </c>
      <c r="Q70" s="983">
        <v>61</v>
      </c>
      <c r="R70" s="983">
        <v>60</v>
      </c>
      <c r="S70" s="983">
        <v>30</v>
      </c>
    </row>
    <row r="71" spans="1:19" s="587" customFormat="1" hidden="1">
      <c r="A71" s="420"/>
      <c r="B71" s="1248" t="s">
        <v>239</v>
      </c>
      <c r="C71" s="1213" t="s">
        <v>230</v>
      </c>
      <c r="D71" s="563">
        <f t="shared" si="22"/>
        <v>600</v>
      </c>
      <c r="E71" s="564">
        <v>150</v>
      </c>
      <c r="F71" s="565">
        <v>150</v>
      </c>
      <c r="G71" s="566">
        <v>150</v>
      </c>
      <c r="H71" s="567">
        <v>150</v>
      </c>
      <c r="I71" s="578"/>
      <c r="J71" s="579"/>
      <c r="K71" s="579"/>
      <c r="L71" s="579"/>
      <c r="M71" s="579"/>
      <c r="N71" s="580"/>
      <c r="O71" s="936"/>
      <c r="P71" s="937" t="s">
        <v>432</v>
      </c>
      <c r="Q71" s="983">
        <v>607</v>
      </c>
      <c r="R71" s="983">
        <v>610</v>
      </c>
      <c r="S71" s="983">
        <v>285</v>
      </c>
    </row>
    <row r="72" spans="1:19" s="587" customFormat="1" ht="40.5" hidden="1">
      <c r="A72" s="420"/>
      <c r="B72" s="1245" t="s">
        <v>437</v>
      </c>
      <c r="C72" s="1210" t="s">
        <v>230</v>
      </c>
      <c r="D72" s="703">
        <f t="shared" si="22"/>
        <v>40</v>
      </c>
      <c r="E72" s="704">
        <v>0</v>
      </c>
      <c r="F72" s="705">
        <v>0</v>
      </c>
      <c r="G72" s="706">
        <v>20</v>
      </c>
      <c r="H72" s="707">
        <v>20</v>
      </c>
      <c r="I72" s="578"/>
      <c r="J72" s="579"/>
      <c r="K72" s="579"/>
      <c r="L72" s="579"/>
      <c r="M72" s="579"/>
      <c r="N72" s="580"/>
      <c r="O72" s="936"/>
      <c r="P72" s="937" t="s">
        <v>432</v>
      </c>
      <c r="Q72" s="983">
        <v>0</v>
      </c>
      <c r="R72" s="983">
        <v>0</v>
      </c>
      <c r="S72" s="983">
        <v>0</v>
      </c>
    </row>
    <row r="73" spans="1:19" s="587" customFormat="1" ht="40.5" hidden="1">
      <c r="A73" s="427"/>
      <c r="B73" s="1245" t="s">
        <v>436</v>
      </c>
      <c r="C73" s="1210" t="s">
        <v>230</v>
      </c>
      <c r="D73" s="703">
        <f t="shared" si="22"/>
        <v>100</v>
      </c>
      <c r="E73" s="708">
        <v>10</v>
      </c>
      <c r="F73" s="709">
        <v>20</v>
      </c>
      <c r="G73" s="710">
        <v>40</v>
      </c>
      <c r="H73" s="711">
        <v>30</v>
      </c>
      <c r="I73" s="578"/>
      <c r="J73" s="579"/>
      <c r="K73" s="579"/>
      <c r="L73" s="579"/>
      <c r="M73" s="579"/>
      <c r="N73" s="580"/>
      <c r="O73" s="581"/>
      <c r="P73" s="1535" t="s">
        <v>432</v>
      </c>
      <c r="Q73" s="983">
        <v>139</v>
      </c>
      <c r="R73" s="983">
        <v>140</v>
      </c>
      <c r="S73" s="983">
        <v>78</v>
      </c>
    </row>
    <row r="74" spans="1:19" s="1186" customFormat="1" ht="40.5" hidden="1">
      <c r="A74" s="1179"/>
      <c r="B74" s="1257" t="s">
        <v>435</v>
      </c>
      <c r="C74" s="1221" t="s">
        <v>230</v>
      </c>
      <c r="D74" s="1180">
        <f t="shared" si="22"/>
        <v>60</v>
      </c>
      <c r="E74" s="1181">
        <v>15</v>
      </c>
      <c r="F74" s="1182">
        <v>15</v>
      </c>
      <c r="G74" s="1183">
        <v>15</v>
      </c>
      <c r="H74" s="1184">
        <v>15</v>
      </c>
      <c r="I74" s="1044"/>
      <c r="J74" s="1045"/>
      <c r="K74" s="1045"/>
      <c r="L74" s="1045"/>
      <c r="M74" s="1045"/>
      <c r="N74" s="1046"/>
      <c r="O74" s="1185"/>
      <c r="P74" s="1000" t="s">
        <v>432</v>
      </c>
      <c r="Q74" s="983">
        <v>0</v>
      </c>
      <c r="R74" s="983">
        <v>0</v>
      </c>
      <c r="S74" s="983">
        <v>0</v>
      </c>
    </row>
    <row r="75" spans="1:19" s="1186" customFormat="1" ht="40.5" hidden="1">
      <c r="A75" s="1179"/>
      <c r="B75" s="1257" t="s">
        <v>520</v>
      </c>
      <c r="C75" s="1221" t="s">
        <v>230</v>
      </c>
      <c r="D75" s="1180">
        <f t="shared" ref="D75" si="23">SUM(E75:H75)</f>
        <v>30</v>
      </c>
      <c r="E75" s="1181">
        <v>30</v>
      </c>
      <c r="F75" s="1182">
        <v>0</v>
      </c>
      <c r="G75" s="1183">
        <v>0</v>
      </c>
      <c r="H75" s="1184">
        <v>0</v>
      </c>
      <c r="I75" s="1044"/>
      <c r="J75" s="1045"/>
      <c r="K75" s="1045"/>
      <c r="L75" s="1045"/>
      <c r="M75" s="1045"/>
      <c r="N75" s="1046"/>
      <c r="O75" s="1185"/>
      <c r="P75" s="1000"/>
      <c r="Q75" s="983">
        <v>0</v>
      </c>
      <c r="R75" s="983">
        <v>0</v>
      </c>
      <c r="S75" s="983">
        <v>0</v>
      </c>
    </row>
    <row r="76" spans="1:19" s="1186" customFormat="1" ht="66" hidden="1" customHeight="1">
      <c r="A76" s="1179"/>
      <c r="B76" s="1257" t="s">
        <v>519</v>
      </c>
      <c r="C76" s="1221" t="s">
        <v>230</v>
      </c>
      <c r="D76" s="1180">
        <f t="shared" si="22"/>
        <v>150</v>
      </c>
      <c r="E76" s="1181">
        <v>35</v>
      </c>
      <c r="F76" s="1182">
        <v>35</v>
      </c>
      <c r="G76" s="1183">
        <v>40</v>
      </c>
      <c r="H76" s="1184">
        <v>40</v>
      </c>
      <c r="I76" s="1044"/>
      <c r="J76" s="1045"/>
      <c r="K76" s="1045"/>
      <c r="L76" s="1045"/>
      <c r="M76" s="1045"/>
      <c r="N76" s="1046"/>
      <c r="O76" s="1185"/>
      <c r="P76" s="1000" t="s">
        <v>432</v>
      </c>
      <c r="Q76" s="983">
        <v>0</v>
      </c>
      <c r="R76" s="983">
        <v>0</v>
      </c>
      <c r="S76" s="983">
        <v>0</v>
      </c>
    </row>
    <row r="77" spans="1:19" s="587" customFormat="1" ht="63.75" customHeight="1">
      <c r="A77" s="416"/>
      <c r="B77" s="1243" t="s">
        <v>240</v>
      </c>
      <c r="C77" s="1209" t="s">
        <v>241</v>
      </c>
      <c r="D77" s="701">
        <f>SUM(D87+D85+D82+D81+D78)</f>
        <v>40269</v>
      </c>
      <c r="E77" s="701">
        <f t="shared" ref="E77:H77" si="24">SUM(E87+E85+E82+E81+E78)</f>
        <v>8254</v>
      </c>
      <c r="F77" s="701">
        <f t="shared" si="24"/>
        <v>10819</v>
      </c>
      <c r="G77" s="701">
        <f t="shared" si="24"/>
        <v>10313</v>
      </c>
      <c r="H77" s="701">
        <f t="shared" si="24"/>
        <v>10883</v>
      </c>
      <c r="I77" s="578"/>
      <c r="J77" s="579"/>
      <c r="K77" s="579"/>
      <c r="L77" s="579"/>
      <c r="M77" s="579"/>
      <c r="N77" s="580"/>
      <c r="O77" s="936"/>
      <c r="P77" s="937"/>
      <c r="Q77" s="983">
        <v>51624</v>
      </c>
      <c r="R77" s="983">
        <v>49177</v>
      </c>
      <c r="S77" s="983">
        <v>22360</v>
      </c>
    </row>
    <row r="78" spans="1:19" s="437" customFormat="1" hidden="1">
      <c r="A78" s="416"/>
      <c r="B78" s="1243" t="s">
        <v>242</v>
      </c>
      <c r="C78" s="1209" t="s">
        <v>201</v>
      </c>
      <c r="D78" s="836">
        <f>SUM(D79:D80)</f>
        <v>27015</v>
      </c>
      <c r="E78" s="836">
        <f t="shared" ref="E78:H78" si="25">SUM(E79:E80)</f>
        <v>5874</v>
      </c>
      <c r="F78" s="836">
        <f t="shared" si="25"/>
        <v>8009</v>
      </c>
      <c r="G78" s="836">
        <f t="shared" si="25"/>
        <v>7323</v>
      </c>
      <c r="H78" s="836">
        <f t="shared" si="25"/>
        <v>5809</v>
      </c>
      <c r="I78" s="493"/>
      <c r="J78" s="494"/>
      <c r="K78" s="494"/>
      <c r="L78" s="494"/>
      <c r="M78" s="494"/>
      <c r="N78" s="495"/>
      <c r="O78" s="938"/>
      <c r="P78" s="944"/>
      <c r="Q78" s="674">
        <v>35120</v>
      </c>
      <c r="R78" s="674">
        <v>30173</v>
      </c>
      <c r="S78" s="674">
        <v>11111</v>
      </c>
    </row>
    <row r="79" spans="1:19" s="437" customFormat="1" hidden="1">
      <c r="A79" s="418"/>
      <c r="B79" s="1244" t="s">
        <v>243</v>
      </c>
      <c r="C79" s="1204" t="s">
        <v>201</v>
      </c>
      <c r="D79" s="568">
        <f>SUM(E79:H79)</f>
        <v>8114</v>
      </c>
      <c r="E79" s="569">
        <v>991</v>
      </c>
      <c r="F79" s="570">
        <v>3126</v>
      </c>
      <c r="G79" s="571">
        <v>2756</v>
      </c>
      <c r="H79" s="572">
        <v>1241</v>
      </c>
      <c r="I79" s="493"/>
      <c r="J79" s="494"/>
      <c r="K79" s="494"/>
      <c r="L79" s="494"/>
      <c r="M79" s="494"/>
      <c r="N79" s="495"/>
      <c r="O79" s="938"/>
      <c r="P79" s="944" t="s">
        <v>431</v>
      </c>
      <c r="Q79" s="674">
        <v>14400</v>
      </c>
      <c r="R79" s="674">
        <v>10601</v>
      </c>
      <c r="S79" s="674">
        <v>4085</v>
      </c>
    </row>
    <row r="80" spans="1:19" s="437" customFormat="1" ht="60.75" hidden="1">
      <c r="A80" s="418"/>
      <c r="B80" s="1244" t="s">
        <v>427</v>
      </c>
      <c r="C80" s="1204" t="s">
        <v>201</v>
      </c>
      <c r="D80" s="573">
        <f>SUM(E80:H80)</f>
        <v>18901</v>
      </c>
      <c r="E80" s="574">
        <v>4883</v>
      </c>
      <c r="F80" s="575">
        <v>4883</v>
      </c>
      <c r="G80" s="576">
        <v>4567</v>
      </c>
      <c r="H80" s="577">
        <v>4568</v>
      </c>
      <c r="I80" s="578"/>
      <c r="J80" s="579"/>
      <c r="K80" s="579"/>
      <c r="L80" s="579"/>
      <c r="M80" s="579"/>
      <c r="N80" s="580"/>
      <c r="O80" s="936"/>
      <c r="P80" s="945" t="s">
        <v>428</v>
      </c>
      <c r="Q80" s="983">
        <v>20720</v>
      </c>
      <c r="R80" s="983">
        <v>19572</v>
      </c>
      <c r="S80" s="674">
        <v>7026</v>
      </c>
    </row>
    <row r="81" spans="1:19" s="587" customFormat="1" ht="25.5" hidden="1" customHeight="1">
      <c r="A81" s="416"/>
      <c r="B81" s="1243" t="s">
        <v>244</v>
      </c>
      <c r="C81" s="1209" t="s">
        <v>201</v>
      </c>
      <c r="D81" s="700">
        <f>SUM(E81:H81)</f>
        <v>5000</v>
      </c>
      <c r="E81" s="719">
        <v>1250</v>
      </c>
      <c r="F81" s="720">
        <v>1250</v>
      </c>
      <c r="G81" s="721">
        <v>1250</v>
      </c>
      <c r="H81" s="722">
        <v>1250</v>
      </c>
      <c r="I81" s="578"/>
      <c r="J81" s="579"/>
      <c r="K81" s="579"/>
      <c r="L81" s="579"/>
      <c r="M81" s="579"/>
      <c r="N81" s="580"/>
      <c r="O81" s="936"/>
      <c r="P81" s="937" t="s">
        <v>446</v>
      </c>
      <c r="Q81" s="983">
        <v>6159</v>
      </c>
      <c r="R81" s="983">
        <v>6052</v>
      </c>
      <c r="S81" s="983">
        <v>3476</v>
      </c>
    </row>
    <row r="82" spans="1:19" s="437" customFormat="1" hidden="1">
      <c r="A82" s="416"/>
      <c r="B82" s="1243" t="s">
        <v>245</v>
      </c>
      <c r="C82" s="1209" t="s">
        <v>208</v>
      </c>
      <c r="D82" s="666">
        <f>SUM(D83:D84)</f>
        <v>7454</v>
      </c>
      <c r="E82" s="666">
        <f t="shared" ref="E82:H82" si="26">SUM(E83:E84)</f>
        <v>940</v>
      </c>
      <c r="F82" s="666">
        <f t="shared" si="26"/>
        <v>1290</v>
      </c>
      <c r="G82" s="666">
        <f t="shared" si="26"/>
        <v>1500</v>
      </c>
      <c r="H82" s="666">
        <f t="shared" si="26"/>
        <v>3724</v>
      </c>
      <c r="I82" s="493"/>
      <c r="J82" s="494"/>
      <c r="K82" s="494"/>
      <c r="L82" s="494"/>
      <c r="M82" s="494"/>
      <c r="N82" s="495"/>
      <c r="O82" s="938"/>
      <c r="P82" s="944"/>
      <c r="Q82" s="674">
        <v>9423</v>
      </c>
      <c r="R82" s="674">
        <v>11452</v>
      </c>
      <c r="S82" s="674">
        <v>7128</v>
      </c>
    </row>
    <row r="83" spans="1:19" s="437" customFormat="1" hidden="1">
      <c r="A83" s="418"/>
      <c r="B83" s="1244" t="s">
        <v>246</v>
      </c>
      <c r="C83" s="1204" t="s">
        <v>208</v>
      </c>
      <c r="D83" s="601">
        <f>SUM(E83:H83)</f>
        <v>5010</v>
      </c>
      <c r="E83" s="602">
        <v>940</v>
      </c>
      <c r="F83" s="603">
        <v>1290</v>
      </c>
      <c r="G83" s="604">
        <v>1500</v>
      </c>
      <c r="H83" s="605">
        <v>1280</v>
      </c>
      <c r="I83" s="493"/>
      <c r="J83" s="494"/>
      <c r="K83" s="494"/>
      <c r="L83" s="494"/>
      <c r="M83" s="494"/>
      <c r="N83" s="495"/>
      <c r="O83" s="938"/>
      <c r="P83" s="944" t="s">
        <v>431</v>
      </c>
      <c r="Q83" s="674">
        <v>2662</v>
      </c>
      <c r="R83" s="674">
        <v>4378</v>
      </c>
      <c r="S83" s="674">
        <v>3556</v>
      </c>
    </row>
    <row r="84" spans="1:19" s="437" customFormat="1" hidden="1">
      <c r="A84" s="418"/>
      <c r="B84" s="1244" t="s">
        <v>247</v>
      </c>
      <c r="C84" s="1204" t="s">
        <v>208</v>
      </c>
      <c r="D84" s="601">
        <f>SUM(E84:H84)</f>
        <v>2444</v>
      </c>
      <c r="E84" s="602">
        <v>0</v>
      </c>
      <c r="F84" s="603">
        <v>0</v>
      </c>
      <c r="G84" s="604">
        <v>0</v>
      </c>
      <c r="H84" s="605">
        <v>2444</v>
      </c>
      <c r="I84" s="493"/>
      <c r="J84" s="494"/>
      <c r="K84" s="494"/>
      <c r="L84" s="494"/>
      <c r="M84" s="494"/>
      <c r="N84" s="495"/>
      <c r="O84" s="938"/>
      <c r="P84" s="944" t="s">
        <v>428</v>
      </c>
      <c r="Q84" s="674">
        <v>6561</v>
      </c>
      <c r="R84" s="674">
        <v>7074</v>
      </c>
      <c r="S84" s="674">
        <v>3572</v>
      </c>
    </row>
    <row r="85" spans="1:19" s="587" customFormat="1" ht="40.5" hidden="1">
      <c r="A85" s="416"/>
      <c r="B85" s="1243" t="s">
        <v>248</v>
      </c>
      <c r="C85" s="1209" t="s">
        <v>249</v>
      </c>
      <c r="D85" s="840">
        <f>SUM(D86)</f>
        <v>280</v>
      </c>
      <c r="E85" s="840">
        <f t="shared" ref="E85:H85" si="27">SUM(E86)</f>
        <v>65</v>
      </c>
      <c r="F85" s="840">
        <f t="shared" si="27"/>
        <v>75</v>
      </c>
      <c r="G85" s="840">
        <f t="shared" si="27"/>
        <v>85</v>
      </c>
      <c r="H85" s="840">
        <f t="shared" si="27"/>
        <v>55</v>
      </c>
      <c r="I85" s="837"/>
      <c r="J85" s="838"/>
      <c r="K85" s="838"/>
      <c r="L85" s="838"/>
      <c r="M85" s="838"/>
      <c r="N85" s="839"/>
      <c r="O85" s="936"/>
      <c r="P85" s="937"/>
      <c r="Q85" s="983">
        <v>568</v>
      </c>
      <c r="R85" s="983">
        <v>325</v>
      </c>
      <c r="S85" s="983">
        <v>273</v>
      </c>
    </row>
    <row r="86" spans="1:19" s="437" customFormat="1" hidden="1">
      <c r="A86" s="418"/>
      <c r="B86" s="1244" t="s">
        <v>246</v>
      </c>
      <c r="C86" s="1204" t="s">
        <v>250</v>
      </c>
      <c r="D86" s="606">
        <f>SUM(E86:H86)</f>
        <v>280</v>
      </c>
      <c r="E86" s="607">
        <v>65</v>
      </c>
      <c r="F86" s="608">
        <v>75</v>
      </c>
      <c r="G86" s="609">
        <v>85</v>
      </c>
      <c r="H86" s="610">
        <v>55</v>
      </c>
      <c r="I86" s="493"/>
      <c r="J86" s="494"/>
      <c r="K86" s="494"/>
      <c r="L86" s="494"/>
      <c r="M86" s="494"/>
      <c r="N86" s="495"/>
      <c r="O86" s="938"/>
      <c r="P86" s="944" t="s">
        <v>431</v>
      </c>
      <c r="Q86" s="674">
        <v>568</v>
      </c>
      <c r="R86" s="674">
        <v>325</v>
      </c>
      <c r="S86" s="674">
        <v>273</v>
      </c>
    </row>
    <row r="87" spans="1:19" s="587" customFormat="1" ht="40.5" hidden="1">
      <c r="A87" s="416"/>
      <c r="B87" s="1243" t="s">
        <v>251</v>
      </c>
      <c r="C87" s="1209" t="s">
        <v>252</v>
      </c>
      <c r="D87" s="840">
        <f>SUM(D88:D91)</f>
        <v>520</v>
      </c>
      <c r="E87" s="840">
        <f t="shared" ref="E87:H87" si="28">SUM(E88:E91)</f>
        <v>125</v>
      </c>
      <c r="F87" s="840">
        <f t="shared" si="28"/>
        <v>195</v>
      </c>
      <c r="G87" s="840">
        <f t="shared" si="28"/>
        <v>155</v>
      </c>
      <c r="H87" s="840">
        <f t="shared" si="28"/>
        <v>45</v>
      </c>
      <c r="I87" s="578"/>
      <c r="J87" s="579"/>
      <c r="K87" s="579"/>
      <c r="L87" s="579"/>
      <c r="M87" s="579"/>
      <c r="N87" s="580"/>
      <c r="O87" s="936"/>
      <c r="P87" s="937"/>
      <c r="Q87" s="983">
        <v>354</v>
      </c>
      <c r="R87" s="983">
        <v>1175</v>
      </c>
      <c r="S87" s="983">
        <v>372</v>
      </c>
    </row>
    <row r="88" spans="1:19" s="675" customFormat="1" hidden="1">
      <c r="A88" s="1187"/>
      <c r="B88" s="1258" t="s">
        <v>253</v>
      </c>
      <c r="C88" s="1222" t="s">
        <v>254</v>
      </c>
      <c r="D88" s="1188">
        <f>SUM(E88:H88)</f>
        <v>60</v>
      </c>
      <c r="E88" s="1189">
        <v>15</v>
      </c>
      <c r="F88" s="1190">
        <v>15</v>
      </c>
      <c r="G88" s="1191">
        <v>15</v>
      </c>
      <c r="H88" s="1192">
        <v>15</v>
      </c>
      <c r="I88" s="671"/>
      <c r="J88" s="672"/>
      <c r="K88" s="672"/>
      <c r="L88" s="672"/>
      <c r="M88" s="672"/>
      <c r="N88" s="673"/>
      <c r="O88" s="940"/>
      <c r="P88" s="947" t="s">
        <v>432</v>
      </c>
      <c r="Q88" s="674">
        <v>95</v>
      </c>
      <c r="R88" s="674">
        <v>415</v>
      </c>
      <c r="S88" s="674">
        <v>79</v>
      </c>
    </row>
    <row r="89" spans="1:19" s="1186" customFormat="1" ht="42.75" hidden="1" customHeight="1">
      <c r="A89" s="1187"/>
      <c r="B89" s="1258" t="s">
        <v>255</v>
      </c>
      <c r="C89" s="1222" t="s">
        <v>256</v>
      </c>
      <c r="D89" s="1193">
        <f>SUM(E89:H89)</f>
        <v>350</v>
      </c>
      <c r="E89" s="1194">
        <v>100</v>
      </c>
      <c r="F89" s="1195">
        <v>150</v>
      </c>
      <c r="G89" s="1196">
        <v>100</v>
      </c>
      <c r="H89" s="1197">
        <v>0</v>
      </c>
      <c r="I89" s="1044"/>
      <c r="J89" s="1045"/>
      <c r="K89" s="1045"/>
      <c r="L89" s="1045"/>
      <c r="M89" s="1045"/>
      <c r="N89" s="1046"/>
      <c r="O89" s="1047"/>
      <c r="P89" s="1048" t="s">
        <v>432</v>
      </c>
      <c r="Q89" s="983" t="s">
        <v>392</v>
      </c>
      <c r="R89" s="983">
        <v>469</v>
      </c>
      <c r="S89" s="983">
        <v>145</v>
      </c>
    </row>
    <row r="90" spans="1:19" s="1186" customFormat="1" ht="43.5" hidden="1" customHeight="1">
      <c r="A90" s="430"/>
      <c r="B90" s="1259" t="s">
        <v>487</v>
      </c>
      <c r="C90" s="1223" t="s">
        <v>254</v>
      </c>
      <c r="D90" s="1198">
        <f>SUM(E90:H90)</f>
        <v>100</v>
      </c>
      <c r="E90" s="1199">
        <v>10</v>
      </c>
      <c r="F90" s="1200">
        <v>20</v>
      </c>
      <c r="G90" s="1201">
        <v>40</v>
      </c>
      <c r="H90" s="1202">
        <v>30</v>
      </c>
      <c r="I90" s="1044"/>
      <c r="J90" s="1045"/>
      <c r="K90" s="1045"/>
      <c r="L90" s="1045"/>
      <c r="M90" s="1045"/>
      <c r="N90" s="1046"/>
      <c r="O90" s="1047"/>
      <c r="P90" s="1048" t="s">
        <v>432</v>
      </c>
      <c r="Q90" s="983">
        <v>250</v>
      </c>
      <c r="R90" s="983">
        <v>245</v>
      </c>
      <c r="S90" s="983">
        <v>143</v>
      </c>
    </row>
    <row r="91" spans="1:19" s="1186" customFormat="1" ht="47.25" hidden="1" customHeight="1">
      <c r="A91" s="1547"/>
      <c r="B91" s="1548" t="s">
        <v>257</v>
      </c>
      <c r="C91" s="1549" t="s">
        <v>254</v>
      </c>
      <c r="D91" s="1550">
        <f>SUM(E91:H91)</f>
        <v>10</v>
      </c>
      <c r="E91" s="1551">
        <v>0</v>
      </c>
      <c r="F91" s="1552">
        <v>10</v>
      </c>
      <c r="G91" s="1553">
        <v>0</v>
      </c>
      <c r="H91" s="1554">
        <v>0</v>
      </c>
      <c r="I91" s="1555"/>
      <c r="J91" s="1556"/>
      <c r="K91" s="1556"/>
      <c r="L91" s="1556"/>
      <c r="M91" s="1556"/>
      <c r="N91" s="1557"/>
      <c r="O91" s="1558"/>
      <c r="P91" s="1559" t="s">
        <v>432</v>
      </c>
      <c r="Q91" s="983">
        <v>9</v>
      </c>
      <c r="R91" s="983">
        <v>46</v>
      </c>
      <c r="S91" s="983">
        <v>5</v>
      </c>
    </row>
    <row r="92" spans="1:19" s="437" customFormat="1">
      <c r="A92" s="1560"/>
      <c r="B92" s="1561" t="s">
        <v>407</v>
      </c>
      <c r="C92" s="1562" t="s">
        <v>258</v>
      </c>
      <c r="D92" s="1563">
        <f>SUM(D93:D95)</f>
        <v>640</v>
      </c>
      <c r="E92" s="1563">
        <f t="shared" ref="E92:H92" si="29">SUM(E93:E95)</f>
        <v>60</v>
      </c>
      <c r="F92" s="1563">
        <f t="shared" si="29"/>
        <v>240</v>
      </c>
      <c r="G92" s="1563">
        <f t="shared" si="29"/>
        <v>130</v>
      </c>
      <c r="H92" s="1563">
        <f t="shared" si="29"/>
        <v>210</v>
      </c>
      <c r="I92" s="1564"/>
      <c r="J92" s="1116"/>
      <c r="K92" s="1116"/>
      <c r="L92" s="1116"/>
      <c r="M92" s="1116"/>
      <c r="N92" s="1117"/>
      <c r="O92" s="1565"/>
      <c r="P92" s="1566"/>
      <c r="Q92" s="674">
        <v>1072</v>
      </c>
      <c r="R92" s="674">
        <v>977</v>
      </c>
      <c r="S92" s="674">
        <v>445</v>
      </c>
    </row>
    <row r="93" spans="1:19" s="437" customFormat="1" hidden="1">
      <c r="A93" s="429"/>
      <c r="B93" s="1260" t="s">
        <v>259</v>
      </c>
      <c r="C93" s="1224" t="s">
        <v>201</v>
      </c>
      <c r="D93" s="699">
        <f>SUM(E93:H93)</f>
        <v>200</v>
      </c>
      <c r="E93" s="841">
        <v>50</v>
      </c>
      <c r="F93" s="842">
        <v>50</v>
      </c>
      <c r="G93" s="843">
        <v>50</v>
      </c>
      <c r="H93" s="844">
        <v>50</v>
      </c>
      <c r="I93" s="493"/>
      <c r="J93" s="494"/>
      <c r="K93" s="494"/>
      <c r="L93" s="494"/>
      <c r="M93" s="494"/>
      <c r="N93" s="495"/>
      <c r="O93" s="938"/>
      <c r="P93" s="944" t="s">
        <v>443</v>
      </c>
      <c r="Q93" s="674">
        <v>569</v>
      </c>
      <c r="R93" s="674">
        <v>590</v>
      </c>
      <c r="S93" s="674">
        <v>179</v>
      </c>
    </row>
    <row r="94" spans="1:19" s="437" customFormat="1" hidden="1">
      <c r="A94" s="416"/>
      <c r="B94" s="1243" t="s">
        <v>260</v>
      </c>
      <c r="C94" s="1209" t="s">
        <v>201</v>
      </c>
      <c r="D94" s="713">
        <f>SUM(E94:H94)</f>
        <v>300</v>
      </c>
      <c r="E94" s="715">
        <v>0</v>
      </c>
      <c r="F94" s="716">
        <v>170</v>
      </c>
      <c r="G94" s="717">
        <v>0</v>
      </c>
      <c r="H94" s="718">
        <v>130</v>
      </c>
      <c r="I94" s="493"/>
      <c r="J94" s="494"/>
      <c r="K94" s="494"/>
      <c r="L94" s="494"/>
      <c r="M94" s="494"/>
      <c r="N94" s="495"/>
      <c r="O94" s="938"/>
      <c r="P94" s="944" t="s">
        <v>446</v>
      </c>
      <c r="Q94" s="674">
        <v>295</v>
      </c>
      <c r="R94" s="674">
        <v>180</v>
      </c>
      <c r="S94" s="674">
        <v>171</v>
      </c>
    </row>
    <row r="95" spans="1:19" s="437" customFormat="1" hidden="1">
      <c r="A95" s="416"/>
      <c r="B95" s="1243" t="s">
        <v>261</v>
      </c>
      <c r="C95" s="1209" t="s">
        <v>258</v>
      </c>
      <c r="D95" s="713">
        <f>SUM(D96:D97)</f>
        <v>140</v>
      </c>
      <c r="E95" s="713">
        <f t="shared" ref="E95:H95" si="30">SUM(E96:E97)</f>
        <v>10</v>
      </c>
      <c r="F95" s="713">
        <f t="shared" si="30"/>
        <v>20</v>
      </c>
      <c r="G95" s="713">
        <f t="shared" si="30"/>
        <v>80</v>
      </c>
      <c r="H95" s="713">
        <f t="shared" si="30"/>
        <v>30</v>
      </c>
      <c r="I95" s="493"/>
      <c r="J95" s="494"/>
      <c r="K95" s="494"/>
      <c r="L95" s="494"/>
      <c r="M95" s="494"/>
      <c r="N95" s="495"/>
      <c r="O95" s="938"/>
      <c r="P95" s="944"/>
      <c r="Q95" s="674">
        <v>208</v>
      </c>
      <c r="R95" s="674">
        <v>207</v>
      </c>
      <c r="S95" s="674">
        <v>95</v>
      </c>
    </row>
    <row r="96" spans="1:19" s="437" customFormat="1" hidden="1">
      <c r="A96" s="420"/>
      <c r="B96" s="1248" t="s">
        <v>262</v>
      </c>
      <c r="C96" s="1213" t="s">
        <v>201</v>
      </c>
      <c r="D96" s="488">
        <f>SUM(E96:H96)</f>
        <v>40</v>
      </c>
      <c r="E96" s="489">
        <v>0</v>
      </c>
      <c r="F96" s="490">
        <v>0</v>
      </c>
      <c r="G96" s="491">
        <v>40</v>
      </c>
      <c r="H96" s="492">
        <v>0</v>
      </c>
      <c r="I96" s="493"/>
      <c r="J96" s="494"/>
      <c r="K96" s="494"/>
      <c r="L96" s="494"/>
      <c r="M96" s="494"/>
      <c r="N96" s="495"/>
      <c r="O96" s="938"/>
      <c r="P96" s="944" t="s">
        <v>432</v>
      </c>
      <c r="Q96" s="674">
        <v>63</v>
      </c>
      <c r="R96" s="674">
        <v>40</v>
      </c>
      <c r="S96" s="674">
        <v>22</v>
      </c>
    </row>
    <row r="97" spans="1:19" s="437" customFormat="1" hidden="1">
      <c r="A97" s="418"/>
      <c r="B97" s="1244" t="s">
        <v>263</v>
      </c>
      <c r="C97" s="1204" t="s">
        <v>258</v>
      </c>
      <c r="D97" s="558">
        <f>SUM(E97:H97)</f>
        <v>100</v>
      </c>
      <c r="E97" s="559">
        <v>10</v>
      </c>
      <c r="F97" s="560">
        <v>20</v>
      </c>
      <c r="G97" s="561">
        <v>40</v>
      </c>
      <c r="H97" s="562">
        <v>30</v>
      </c>
      <c r="I97" s="493"/>
      <c r="J97" s="494"/>
      <c r="K97" s="494"/>
      <c r="L97" s="494"/>
      <c r="M97" s="494"/>
      <c r="N97" s="495"/>
      <c r="O97" s="938"/>
      <c r="P97" s="944" t="s">
        <v>432</v>
      </c>
      <c r="Q97" s="674">
        <v>145</v>
      </c>
      <c r="R97" s="674">
        <v>167</v>
      </c>
      <c r="S97" s="674">
        <v>73</v>
      </c>
    </row>
    <row r="98" spans="1:19" s="587" customFormat="1" ht="24" customHeight="1">
      <c r="A98" s="426"/>
      <c r="B98" s="1242" t="s">
        <v>408</v>
      </c>
      <c r="C98" s="1205" t="s">
        <v>201</v>
      </c>
      <c r="D98" s="846">
        <f>SUM(D99:D102)</f>
        <v>23000</v>
      </c>
      <c r="E98" s="846">
        <f t="shared" ref="E98:H98" si="31">SUM(E99:E102)</f>
        <v>5000</v>
      </c>
      <c r="F98" s="846">
        <f t="shared" si="31"/>
        <v>9000</v>
      </c>
      <c r="G98" s="846">
        <f t="shared" si="31"/>
        <v>7000</v>
      </c>
      <c r="H98" s="846">
        <f t="shared" si="31"/>
        <v>2000</v>
      </c>
      <c r="I98" s="578"/>
      <c r="J98" s="579"/>
      <c r="K98" s="579"/>
      <c r="L98" s="579"/>
      <c r="M98" s="579"/>
      <c r="N98" s="580"/>
      <c r="O98" s="936"/>
      <c r="P98" s="937"/>
      <c r="Q98" s="983" t="s">
        <v>392</v>
      </c>
      <c r="R98" s="983">
        <v>23800</v>
      </c>
      <c r="S98" s="983">
        <v>17740</v>
      </c>
    </row>
    <row r="99" spans="1:19" s="587" customFormat="1">
      <c r="A99" s="418"/>
      <c r="B99" s="1244" t="s">
        <v>493</v>
      </c>
      <c r="C99" s="1204" t="s">
        <v>201</v>
      </c>
      <c r="D99" s="640">
        <f>SUM(E99:H99)</f>
        <v>10000</v>
      </c>
      <c r="E99" s="641">
        <v>5000</v>
      </c>
      <c r="F99" s="642">
        <v>5000</v>
      </c>
      <c r="G99" s="643">
        <v>0</v>
      </c>
      <c r="H99" s="644">
        <v>0</v>
      </c>
      <c r="I99" s="578"/>
      <c r="J99" s="579"/>
      <c r="K99" s="579"/>
      <c r="L99" s="579"/>
      <c r="M99" s="579"/>
      <c r="N99" s="580"/>
      <c r="O99" s="936"/>
      <c r="P99" s="937" t="s">
        <v>447</v>
      </c>
      <c r="Q99" s="983" t="s">
        <v>392</v>
      </c>
      <c r="R99" s="983">
        <v>23800</v>
      </c>
      <c r="S99" s="983"/>
    </row>
    <row r="100" spans="1:19" s="587" customFormat="1" ht="43.5" customHeight="1">
      <c r="A100" s="418"/>
      <c r="B100" s="1244" t="s">
        <v>494</v>
      </c>
      <c r="C100" s="1204" t="s">
        <v>201</v>
      </c>
      <c r="D100" s="640">
        <f>SUM(E100:H100)</f>
        <v>10000</v>
      </c>
      <c r="E100" s="641">
        <v>0</v>
      </c>
      <c r="F100" s="642">
        <v>3000</v>
      </c>
      <c r="G100" s="643">
        <v>7000</v>
      </c>
      <c r="H100" s="644">
        <v>0</v>
      </c>
      <c r="I100" s="578"/>
      <c r="J100" s="579"/>
      <c r="K100" s="579"/>
      <c r="L100" s="579"/>
      <c r="M100" s="579"/>
      <c r="N100" s="580"/>
      <c r="O100" s="936"/>
      <c r="P100" s="937" t="s">
        <v>443</v>
      </c>
      <c r="Q100" s="983" t="s">
        <v>392</v>
      </c>
      <c r="R100" s="983" t="s">
        <v>399</v>
      </c>
      <c r="S100" s="983">
        <v>0</v>
      </c>
    </row>
    <row r="101" spans="1:19" s="587" customFormat="1" ht="40.5">
      <c r="A101" s="418"/>
      <c r="B101" s="1244" t="s">
        <v>264</v>
      </c>
      <c r="C101" s="1204" t="s">
        <v>201</v>
      </c>
      <c r="D101" s="640">
        <f>SUM(E101:H101)</f>
        <v>1000</v>
      </c>
      <c r="E101" s="641">
        <v>0</v>
      </c>
      <c r="F101" s="642">
        <v>1000</v>
      </c>
      <c r="G101" s="643">
        <v>0</v>
      </c>
      <c r="H101" s="644">
        <v>0</v>
      </c>
      <c r="I101" s="578"/>
      <c r="J101" s="579"/>
      <c r="K101" s="579"/>
      <c r="L101" s="579"/>
      <c r="M101" s="579"/>
      <c r="N101" s="580"/>
      <c r="O101" s="936"/>
      <c r="P101" s="937" t="s">
        <v>447</v>
      </c>
      <c r="Q101" s="983" t="s">
        <v>392</v>
      </c>
      <c r="R101" s="983" t="s">
        <v>399</v>
      </c>
      <c r="S101" s="983">
        <v>17740</v>
      </c>
    </row>
    <row r="102" spans="1:19" s="587" customFormat="1">
      <c r="A102" s="418"/>
      <c r="B102" s="1244" t="s">
        <v>495</v>
      </c>
      <c r="C102" s="1204" t="s">
        <v>201</v>
      </c>
      <c r="D102" s="640">
        <f>SUM(E102:H102)</f>
        <v>2000</v>
      </c>
      <c r="E102" s="641">
        <v>0</v>
      </c>
      <c r="F102" s="642">
        <v>0</v>
      </c>
      <c r="G102" s="643">
        <v>0</v>
      </c>
      <c r="H102" s="644">
        <v>2000</v>
      </c>
      <c r="I102" s="578"/>
      <c r="J102" s="579"/>
      <c r="K102" s="579"/>
      <c r="L102" s="579"/>
      <c r="M102" s="579"/>
      <c r="N102" s="580"/>
      <c r="O102" s="936"/>
      <c r="P102" s="937" t="s">
        <v>443</v>
      </c>
      <c r="Q102" s="983"/>
      <c r="R102" s="983"/>
      <c r="S102" s="983"/>
    </row>
    <row r="103" spans="1:19" s="437" customFormat="1">
      <c r="A103" s="847"/>
      <c r="B103" s="1261" t="s">
        <v>265</v>
      </c>
      <c r="C103" s="1225"/>
      <c r="D103" s="848"/>
      <c r="E103" s="849"/>
      <c r="F103" s="850"/>
      <c r="G103" s="851"/>
      <c r="H103" s="852"/>
      <c r="I103" s="1502">
        <v>621600</v>
      </c>
      <c r="J103" s="1503">
        <v>2793490</v>
      </c>
      <c r="K103" s="1503">
        <v>230000</v>
      </c>
      <c r="L103" s="1503">
        <v>123000</v>
      </c>
      <c r="M103" s="1503">
        <v>64700</v>
      </c>
      <c r="N103" s="1504">
        <f>SUM(I103:M103)</f>
        <v>3832790</v>
      </c>
      <c r="O103" s="939" t="s">
        <v>530</v>
      </c>
      <c r="P103" s="946"/>
      <c r="Q103" s="674"/>
      <c r="R103" s="674"/>
      <c r="S103" s="674"/>
    </row>
    <row r="104" spans="1:19" s="437" customFormat="1">
      <c r="A104" s="426"/>
      <c r="B104" s="1242" t="s">
        <v>409</v>
      </c>
      <c r="C104" s="1205"/>
      <c r="D104" s="488"/>
      <c r="E104" s="489"/>
      <c r="F104" s="490"/>
      <c r="G104" s="491"/>
      <c r="H104" s="492"/>
      <c r="I104" s="493"/>
      <c r="J104" s="494"/>
      <c r="K104" s="494"/>
      <c r="L104" s="494"/>
      <c r="M104" s="494"/>
      <c r="N104" s="495"/>
      <c r="O104" s="938" t="s">
        <v>532</v>
      </c>
      <c r="P104" s="944"/>
      <c r="Q104" s="674"/>
      <c r="R104" s="674"/>
      <c r="S104" s="674"/>
    </row>
    <row r="105" spans="1:19" s="437" customFormat="1">
      <c r="A105" s="416"/>
      <c r="B105" s="1243" t="s">
        <v>266</v>
      </c>
      <c r="C105" s="1209" t="s">
        <v>267</v>
      </c>
      <c r="D105" s="666">
        <f>SUM(D106:D108)</f>
        <v>408204</v>
      </c>
      <c r="E105" s="666">
        <f t="shared" ref="E105:H105" si="32">SUM(E106:E108)</f>
        <v>102048</v>
      </c>
      <c r="F105" s="666">
        <f t="shared" si="32"/>
        <v>102054</v>
      </c>
      <c r="G105" s="666">
        <f t="shared" si="32"/>
        <v>102053</v>
      </c>
      <c r="H105" s="666">
        <f t="shared" si="32"/>
        <v>102049</v>
      </c>
      <c r="I105" s="493"/>
      <c r="J105" s="494"/>
      <c r="K105" s="494"/>
      <c r="L105" s="494"/>
      <c r="M105" s="494"/>
      <c r="N105" s="495"/>
      <c r="O105" s="938"/>
      <c r="P105" s="944"/>
      <c r="Q105" s="674">
        <v>716770</v>
      </c>
      <c r="R105" s="674">
        <v>674849</v>
      </c>
      <c r="S105" s="674">
        <v>168386</v>
      </c>
    </row>
    <row r="106" spans="1:19" s="675" customFormat="1" hidden="1">
      <c r="A106" s="430"/>
      <c r="B106" s="1259" t="s">
        <v>268</v>
      </c>
      <c r="C106" s="1223" t="s">
        <v>267</v>
      </c>
      <c r="D106" s="933">
        <f>SUM(E106:H106)</f>
        <v>281154</v>
      </c>
      <c r="E106" s="931">
        <v>70288</v>
      </c>
      <c r="F106" s="931">
        <v>70289</v>
      </c>
      <c r="G106" s="931">
        <v>70288</v>
      </c>
      <c r="H106" s="932">
        <v>70289</v>
      </c>
      <c r="I106" s="671"/>
      <c r="J106" s="672"/>
      <c r="K106" s="672"/>
      <c r="L106" s="672"/>
      <c r="M106" s="672"/>
      <c r="N106" s="673"/>
      <c r="O106" s="940"/>
      <c r="P106" s="947" t="s">
        <v>453</v>
      </c>
      <c r="Q106" s="674">
        <v>572370</v>
      </c>
      <c r="R106" s="674">
        <v>540899</v>
      </c>
      <c r="S106" s="674">
        <v>105788</v>
      </c>
    </row>
    <row r="107" spans="1:19" s="437" customFormat="1" ht="40.5" hidden="1">
      <c r="A107" s="418"/>
      <c r="B107" s="1244" t="s">
        <v>269</v>
      </c>
      <c r="C107" s="1204" t="s">
        <v>267</v>
      </c>
      <c r="D107" s="640">
        <f>SUM(E107:H107)</f>
        <v>127000</v>
      </c>
      <c r="E107" s="641">
        <v>31750</v>
      </c>
      <c r="F107" s="642">
        <v>31750</v>
      </c>
      <c r="G107" s="643">
        <v>31750</v>
      </c>
      <c r="H107" s="644">
        <v>31750</v>
      </c>
      <c r="I107" s="578"/>
      <c r="J107" s="579"/>
      <c r="K107" s="579"/>
      <c r="L107" s="579"/>
      <c r="M107" s="579"/>
      <c r="N107" s="580"/>
      <c r="O107" s="936"/>
      <c r="P107" s="937" t="s">
        <v>447</v>
      </c>
      <c r="Q107" s="674">
        <v>144327</v>
      </c>
      <c r="R107" s="674">
        <v>133875</v>
      </c>
      <c r="S107" s="674">
        <v>62560</v>
      </c>
    </row>
    <row r="108" spans="1:19" s="437" customFormat="1" hidden="1">
      <c r="A108" s="418"/>
      <c r="B108" s="1244" t="s">
        <v>488</v>
      </c>
      <c r="C108" s="1204" t="s">
        <v>267</v>
      </c>
      <c r="D108" s="558">
        <f>SUM(E108:H108)</f>
        <v>50</v>
      </c>
      <c r="E108" s="559">
        <v>10</v>
      </c>
      <c r="F108" s="560">
        <v>15</v>
      </c>
      <c r="G108" s="561">
        <v>15</v>
      </c>
      <c r="H108" s="562">
        <v>10</v>
      </c>
      <c r="I108" s="493"/>
      <c r="J108" s="494"/>
      <c r="K108" s="494"/>
      <c r="L108" s="494"/>
      <c r="M108" s="494"/>
      <c r="N108" s="495"/>
      <c r="O108" s="938"/>
      <c r="P108" s="944" t="s">
        <v>432</v>
      </c>
      <c r="Q108" s="674">
        <v>73</v>
      </c>
      <c r="R108" s="674">
        <v>75</v>
      </c>
      <c r="S108" s="674">
        <v>38</v>
      </c>
    </row>
    <row r="109" spans="1:19" s="437" customFormat="1">
      <c r="A109" s="416"/>
      <c r="B109" s="1243" t="s">
        <v>270</v>
      </c>
      <c r="C109" s="1209" t="s">
        <v>230</v>
      </c>
      <c r="D109" s="666">
        <f>SUM(E109:H109)</f>
        <v>1760</v>
      </c>
      <c r="E109" s="667">
        <v>20</v>
      </c>
      <c r="F109" s="668">
        <v>20</v>
      </c>
      <c r="G109" s="669">
        <v>20</v>
      </c>
      <c r="H109" s="670">
        <v>1700</v>
      </c>
      <c r="I109" s="493"/>
      <c r="J109" s="494"/>
      <c r="K109" s="494"/>
      <c r="L109" s="494"/>
      <c r="M109" s="494"/>
      <c r="N109" s="495"/>
      <c r="O109" s="938"/>
      <c r="P109" s="944"/>
      <c r="Q109" s="674">
        <v>2218</v>
      </c>
      <c r="R109" s="674">
        <v>1772</v>
      </c>
      <c r="S109" s="674">
        <v>33</v>
      </c>
    </row>
    <row r="110" spans="1:19" s="437" customFormat="1">
      <c r="A110" s="416"/>
      <c r="B110" s="1243" t="s">
        <v>271</v>
      </c>
      <c r="C110" s="1209" t="s">
        <v>272</v>
      </c>
      <c r="D110" s="677">
        <f>SUM(D111:D112)</f>
        <v>130050</v>
      </c>
      <c r="E110" s="677">
        <f t="shared" ref="E110:H110" si="33">SUM(E111:E112)</f>
        <v>32510</v>
      </c>
      <c r="F110" s="677">
        <f t="shared" si="33"/>
        <v>32515</v>
      </c>
      <c r="G110" s="677">
        <f t="shared" si="33"/>
        <v>32515</v>
      </c>
      <c r="H110" s="677">
        <f t="shared" si="33"/>
        <v>32510</v>
      </c>
      <c r="I110" s="493"/>
      <c r="J110" s="494"/>
      <c r="K110" s="494"/>
      <c r="L110" s="494"/>
      <c r="M110" s="494"/>
      <c r="N110" s="495"/>
      <c r="O110" s="938"/>
      <c r="P110" s="944"/>
      <c r="Q110" s="674">
        <v>127989</v>
      </c>
      <c r="R110" s="674">
        <v>136229</v>
      </c>
      <c r="S110" s="674">
        <v>64752</v>
      </c>
    </row>
    <row r="111" spans="1:19" s="437" customFormat="1" hidden="1">
      <c r="A111" s="418"/>
      <c r="B111" s="1244" t="s">
        <v>273</v>
      </c>
      <c r="C111" s="1204" t="s">
        <v>272</v>
      </c>
      <c r="D111" s="626">
        <f>SUM(E111:H111)</f>
        <v>130000</v>
      </c>
      <c r="E111" s="627">
        <v>32500</v>
      </c>
      <c r="F111" s="628">
        <v>32500</v>
      </c>
      <c r="G111" s="629">
        <v>32500</v>
      </c>
      <c r="H111" s="630">
        <v>32500</v>
      </c>
      <c r="I111" s="493"/>
      <c r="J111" s="494"/>
      <c r="K111" s="494"/>
      <c r="L111" s="494"/>
      <c r="M111" s="494"/>
      <c r="N111" s="495"/>
      <c r="O111" s="938"/>
      <c r="P111" s="937" t="s">
        <v>447</v>
      </c>
      <c r="Q111" s="674">
        <v>127892</v>
      </c>
      <c r="R111" s="674">
        <v>136170</v>
      </c>
      <c r="S111" s="674">
        <v>64710</v>
      </c>
    </row>
    <row r="112" spans="1:19" s="437" customFormat="1" hidden="1">
      <c r="A112" s="428"/>
      <c r="B112" s="1244" t="s">
        <v>274</v>
      </c>
      <c r="C112" s="1204" t="s">
        <v>272</v>
      </c>
      <c r="D112" s="558">
        <f>SUM(E112:H112)</f>
        <v>50</v>
      </c>
      <c r="E112" s="559">
        <v>10</v>
      </c>
      <c r="F112" s="560">
        <v>15</v>
      </c>
      <c r="G112" s="561">
        <v>15</v>
      </c>
      <c r="H112" s="562">
        <v>10</v>
      </c>
      <c r="I112" s="493"/>
      <c r="J112" s="494"/>
      <c r="K112" s="494"/>
      <c r="L112" s="494"/>
      <c r="M112" s="494"/>
      <c r="N112" s="495"/>
      <c r="O112" s="938"/>
      <c r="P112" s="944" t="s">
        <v>432</v>
      </c>
      <c r="Q112" s="674">
        <v>97</v>
      </c>
      <c r="R112" s="674">
        <v>59</v>
      </c>
      <c r="S112" s="674">
        <v>42</v>
      </c>
    </row>
    <row r="113" spans="1:19" s="587" customFormat="1" ht="60.75">
      <c r="A113" s="416"/>
      <c r="B113" s="1243" t="s">
        <v>275</v>
      </c>
      <c r="C113" s="1209" t="s">
        <v>276</v>
      </c>
      <c r="D113" s="701">
        <f>SUM(D114:D115)</f>
        <v>2042</v>
      </c>
      <c r="E113" s="701">
        <f t="shared" ref="E113:H113" si="34">SUM(E114:E115)</f>
        <v>508</v>
      </c>
      <c r="F113" s="701">
        <f t="shared" si="34"/>
        <v>513</v>
      </c>
      <c r="G113" s="701">
        <f t="shared" si="34"/>
        <v>513</v>
      </c>
      <c r="H113" s="701">
        <f t="shared" si="34"/>
        <v>508</v>
      </c>
      <c r="I113" s="578"/>
      <c r="J113" s="579"/>
      <c r="K113" s="579"/>
      <c r="L113" s="579"/>
      <c r="M113" s="579"/>
      <c r="N113" s="580"/>
      <c r="O113" s="936"/>
      <c r="P113" s="937"/>
      <c r="Q113" s="983">
        <v>1913</v>
      </c>
      <c r="R113" s="983">
        <v>2230</v>
      </c>
      <c r="S113" s="983">
        <v>1126</v>
      </c>
    </row>
    <row r="114" spans="1:19" s="587" customFormat="1" ht="40.5" hidden="1">
      <c r="A114" s="431"/>
      <c r="B114" s="1262" t="s">
        <v>277</v>
      </c>
      <c r="C114" s="1226" t="s">
        <v>276</v>
      </c>
      <c r="D114" s="640">
        <f>SUM(E114:H114)</f>
        <v>1900</v>
      </c>
      <c r="E114" s="641">
        <v>475</v>
      </c>
      <c r="F114" s="642">
        <v>475</v>
      </c>
      <c r="G114" s="643">
        <v>475</v>
      </c>
      <c r="H114" s="644">
        <v>475</v>
      </c>
      <c r="I114" s="578"/>
      <c r="J114" s="579"/>
      <c r="K114" s="579"/>
      <c r="L114" s="579"/>
      <c r="M114" s="579"/>
      <c r="N114" s="580"/>
      <c r="O114" s="936"/>
      <c r="P114" s="937" t="s">
        <v>447</v>
      </c>
      <c r="Q114" s="983">
        <v>1841</v>
      </c>
      <c r="R114" s="983">
        <v>2088</v>
      </c>
      <c r="S114" s="983">
        <v>1055</v>
      </c>
    </row>
    <row r="115" spans="1:19" s="437" customFormat="1" hidden="1">
      <c r="A115" s="431"/>
      <c r="B115" s="1262" t="s">
        <v>278</v>
      </c>
      <c r="C115" s="1226" t="s">
        <v>276</v>
      </c>
      <c r="D115" s="558">
        <f>SUM(D116:D117)</f>
        <v>142</v>
      </c>
      <c r="E115" s="558">
        <f t="shared" ref="E115:H115" si="35">SUM(E116:E117)</f>
        <v>33</v>
      </c>
      <c r="F115" s="558">
        <f t="shared" si="35"/>
        <v>38</v>
      </c>
      <c r="G115" s="558">
        <f t="shared" si="35"/>
        <v>38</v>
      </c>
      <c r="H115" s="558">
        <f t="shared" si="35"/>
        <v>33</v>
      </c>
      <c r="I115" s="493"/>
      <c r="J115" s="494"/>
      <c r="K115" s="494"/>
      <c r="L115" s="494"/>
      <c r="M115" s="494"/>
      <c r="N115" s="495"/>
      <c r="O115" s="938"/>
      <c r="P115" s="944"/>
      <c r="Q115" s="674">
        <v>0</v>
      </c>
      <c r="R115" s="674">
        <f>SUM(R116:R117)</f>
        <v>125</v>
      </c>
      <c r="S115" s="674">
        <v>71</v>
      </c>
    </row>
    <row r="116" spans="1:19" s="862" customFormat="1" hidden="1">
      <c r="A116" s="853"/>
      <c r="B116" s="1263" t="s">
        <v>489</v>
      </c>
      <c r="C116" s="1227" t="s">
        <v>276</v>
      </c>
      <c r="D116" s="854">
        <f>SUM(E116:H116)</f>
        <v>72</v>
      </c>
      <c r="E116" s="855">
        <v>18</v>
      </c>
      <c r="F116" s="856">
        <v>18</v>
      </c>
      <c r="G116" s="857">
        <v>18</v>
      </c>
      <c r="H116" s="858">
        <v>18</v>
      </c>
      <c r="I116" s="859"/>
      <c r="J116" s="860"/>
      <c r="K116" s="860"/>
      <c r="L116" s="860"/>
      <c r="M116" s="860"/>
      <c r="N116" s="861"/>
      <c r="O116" s="941"/>
      <c r="P116" s="948" t="s">
        <v>432</v>
      </c>
      <c r="Q116" s="988" t="s">
        <v>392</v>
      </c>
      <c r="R116" s="988">
        <v>42</v>
      </c>
      <c r="S116" s="988">
        <v>28</v>
      </c>
    </row>
    <row r="117" spans="1:19" s="862" customFormat="1" hidden="1">
      <c r="A117" s="419"/>
      <c r="B117" s="1245" t="s">
        <v>490</v>
      </c>
      <c r="C117" s="1210" t="s">
        <v>276</v>
      </c>
      <c r="D117" s="854">
        <f>SUM(E117:H117)</f>
        <v>70</v>
      </c>
      <c r="E117" s="855">
        <v>15</v>
      </c>
      <c r="F117" s="856">
        <v>20</v>
      </c>
      <c r="G117" s="857">
        <v>20</v>
      </c>
      <c r="H117" s="858">
        <v>15</v>
      </c>
      <c r="I117" s="859"/>
      <c r="J117" s="860"/>
      <c r="K117" s="860"/>
      <c r="L117" s="860"/>
      <c r="M117" s="860"/>
      <c r="N117" s="861"/>
      <c r="O117" s="941"/>
      <c r="P117" s="948" t="s">
        <v>432</v>
      </c>
      <c r="Q117" s="988">
        <v>72</v>
      </c>
      <c r="R117" s="988">
        <v>83</v>
      </c>
      <c r="S117" s="988">
        <v>37</v>
      </c>
    </row>
    <row r="118" spans="1:19" s="437" customFormat="1" ht="43.5" customHeight="1">
      <c r="A118" s="429"/>
      <c r="B118" s="1260" t="s">
        <v>280</v>
      </c>
      <c r="C118" s="1224" t="s">
        <v>281</v>
      </c>
      <c r="D118" s="701">
        <f>SUM(D124+D123+D120+D119)</f>
        <v>175400</v>
      </c>
      <c r="E118" s="701">
        <f t="shared" ref="E118:H118" si="36">SUM(E124+E123+E120+E119)</f>
        <v>43850</v>
      </c>
      <c r="F118" s="701">
        <f t="shared" si="36"/>
        <v>43850</v>
      </c>
      <c r="G118" s="701">
        <f t="shared" si="36"/>
        <v>43850</v>
      </c>
      <c r="H118" s="701">
        <f t="shared" si="36"/>
        <v>43850</v>
      </c>
      <c r="I118" s="493"/>
      <c r="J118" s="494"/>
      <c r="K118" s="494"/>
      <c r="L118" s="494"/>
      <c r="M118" s="494"/>
      <c r="N118" s="495"/>
      <c r="O118" s="938"/>
      <c r="P118" s="944"/>
      <c r="Q118" s="674">
        <v>189700</v>
      </c>
      <c r="R118" s="674">
        <v>182965</v>
      </c>
      <c r="S118" s="674">
        <v>148083</v>
      </c>
    </row>
    <row r="119" spans="1:19" s="437" customFormat="1" hidden="1">
      <c r="A119" s="420"/>
      <c r="B119" s="1248" t="s">
        <v>282</v>
      </c>
      <c r="C119" s="1213" t="s">
        <v>283</v>
      </c>
      <c r="D119" s="626">
        <f>SUM(E119:H119)</f>
        <v>50000</v>
      </c>
      <c r="E119" s="627">
        <v>12500</v>
      </c>
      <c r="F119" s="628">
        <v>12500</v>
      </c>
      <c r="G119" s="629">
        <v>12500</v>
      </c>
      <c r="H119" s="630">
        <v>12500</v>
      </c>
      <c r="I119" s="493"/>
      <c r="J119" s="494"/>
      <c r="K119" s="494"/>
      <c r="L119" s="494"/>
      <c r="M119" s="494"/>
      <c r="N119" s="495"/>
      <c r="O119" s="938"/>
      <c r="P119" s="944" t="s">
        <v>446</v>
      </c>
      <c r="Q119" s="674">
        <v>59816</v>
      </c>
      <c r="R119" s="674">
        <v>60100</v>
      </c>
      <c r="S119" s="674">
        <v>32512</v>
      </c>
    </row>
    <row r="120" spans="1:19" s="437" customFormat="1" hidden="1">
      <c r="A120" s="418"/>
      <c r="B120" s="1244" t="s">
        <v>284</v>
      </c>
      <c r="C120" s="1204" t="s">
        <v>283</v>
      </c>
      <c r="D120" s="626">
        <f>SUM(D121:D122)</f>
        <v>4600</v>
      </c>
      <c r="E120" s="626">
        <f t="shared" ref="E120:H120" si="37">SUM(E121:E122)</f>
        <v>1150</v>
      </c>
      <c r="F120" s="626">
        <f t="shared" si="37"/>
        <v>1150</v>
      </c>
      <c r="G120" s="626">
        <f t="shared" si="37"/>
        <v>1150</v>
      </c>
      <c r="H120" s="626">
        <f t="shared" si="37"/>
        <v>1150</v>
      </c>
      <c r="I120" s="493"/>
      <c r="J120" s="494"/>
      <c r="K120" s="494"/>
      <c r="L120" s="494"/>
      <c r="M120" s="494"/>
      <c r="N120" s="495"/>
      <c r="O120" s="938"/>
      <c r="P120" s="944"/>
      <c r="Q120" s="674">
        <v>8007</v>
      </c>
      <c r="R120" s="674">
        <v>6469</v>
      </c>
      <c r="S120" s="674">
        <v>4098</v>
      </c>
    </row>
    <row r="121" spans="1:19" s="437" customFormat="1" hidden="1">
      <c r="A121" s="418"/>
      <c r="B121" s="1264" t="s">
        <v>285</v>
      </c>
      <c r="C121" s="1209" t="s">
        <v>283</v>
      </c>
      <c r="D121" s="713">
        <f>SUM(E121:H121)</f>
        <v>600</v>
      </c>
      <c r="E121" s="715">
        <v>150</v>
      </c>
      <c r="F121" s="716">
        <v>150</v>
      </c>
      <c r="G121" s="717">
        <v>150</v>
      </c>
      <c r="H121" s="718">
        <v>150</v>
      </c>
      <c r="I121" s="493"/>
      <c r="J121" s="494"/>
      <c r="K121" s="494"/>
      <c r="L121" s="494"/>
      <c r="M121" s="494"/>
      <c r="N121" s="495"/>
      <c r="O121" s="938"/>
      <c r="P121" s="944" t="s">
        <v>450</v>
      </c>
      <c r="Q121" s="674">
        <v>1774</v>
      </c>
      <c r="R121" s="674">
        <v>1586</v>
      </c>
      <c r="S121" s="674">
        <v>388</v>
      </c>
    </row>
    <row r="122" spans="1:19" s="437" customFormat="1" hidden="1">
      <c r="A122" s="418"/>
      <c r="B122" s="1264" t="s">
        <v>286</v>
      </c>
      <c r="C122" s="1209" t="s">
        <v>283</v>
      </c>
      <c r="D122" s="700">
        <f>SUM(E122:H122)</f>
        <v>4000</v>
      </c>
      <c r="E122" s="719">
        <v>1000</v>
      </c>
      <c r="F122" s="720">
        <v>1000</v>
      </c>
      <c r="G122" s="721">
        <v>1000</v>
      </c>
      <c r="H122" s="722">
        <v>1000</v>
      </c>
      <c r="I122" s="493"/>
      <c r="J122" s="494"/>
      <c r="K122" s="494"/>
      <c r="L122" s="494"/>
      <c r="M122" s="494"/>
      <c r="N122" s="495"/>
      <c r="O122" s="938"/>
      <c r="P122" s="944" t="s">
        <v>450</v>
      </c>
      <c r="Q122" s="674">
        <v>6233</v>
      </c>
      <c r="R122" s="674">
        <v>4883</v>
      </c>
      <c r="S122" s="674">
        <v>3710</v>
      </c>
    </row>
    <row r="123" spans="1:19" s="437" customFormat="1" hidden="1">
      <c r="A123" s="418"/>
      <c r="B123" s="1244" t="s">
        <v>273</v>
      </c>
      <c r="C123" s="1204" t="s">
        <v>283</v>
      </c>
      <c r="D123" s="640">
        <f>SUM(E123:H123)</f>
        <v>120000</v>
      </c>
      <c r="E123" s="641">
        <v>30000</v>
      </c>
      <c r="F123" s="642">
        <v>30000</v>
      </c>
      <c r="G123" s="643">
        <v>30000</v>
      </c>
      <c r="H123" s="644">
        <v>30000</v>
      </c>
      <c r="I123" s="493"/>
      <c r="J123" s="494"/>
      <c r="K123" s="494"/>
      <c r="L123" s="494"/>
      <c r="M123" s="494"/>
      <c r="N123" s="495"/>
      <c r="O123" s="938"/>
      <c r="P123" s="944" t="s">
        <v>447</v>
      </c>
      <c r="Q123" s="674">
        <v>121060</v>
      </c>
      <c r="R123" s="674">
        <v>115566</v>
      </c>
      <c r="S123" s="674">
        <v>111117</v>
      </c>
    </row>
    <row r="124" spans="1:19" s="437" customFormat="1" hidden="1">
      <c r="A124" s="420"/>
      <c r="B124" s="1248" t="s">
        <v>279</v>
      </c>
      <c r="C124" s="1213" t="s">
        <v>283</v>
      </c>
      <c r="D124" s="558">
        <f>SUM(E124:H124)</f>
        <v>800</v>
      </c>
      <c r="E124" s="559">
        <v>200</v>
      </c>
      <c r="F124" s="560">
        <v>200</v>
      </c>
      <c r="G124" s="561">
        <v>200</v>
      </c>
      <c r="H124" s="562">
        <v>200</v>
      </c>
      <c r="I124" s="493"/>
      <c r="J124" s="494"/>
      <c r="K124" s="494"/>
      <c r="L124" s="494"/>
      <c r="M124" s="494"/>
      <c r="N124" s="495"/>
      <c r="O124" s="938"/>
      <c r="P124" s="944" t="s">
        <v>432</v>
      </c>
      <c r="Q124" s="674">
        <v>817</v>
      </c>
      <c r="R124" s="674">
        <v>817</v>
      </c>
      <c r="S124" s="674">
        <v>356</v>
      </c>
    </row>
    <row r="125" spans="1:19" s="437" customFormat="1">
      <c r="A125" s="416"/>
      <c r="B125" s="1243" t="s">
        <v>287</v>
      </c>
      <c r="C125" s="1209" t="s">
        <v>226</v>
      </c>
      <c r="D125" s="616">
        <f>SUM(E125:H125)</f>
        <v>800</v>
      </c>
      <c r="E125" s="617">
        <v>200</v>
      </c>
      <c r="F125" s="618">
        <v>200</v>
      </c>
      <c r="G125" s="619">
        <v>200</v>
      </c>
      <c r="H125" s="620">
        <v>200</v>
      </c>
      <c r="I125" s="493"/>
      <c r="J125" s="494"/>
      <c r="K125" s="494"/>
      <c r="L125" s="494"/>
      <c r="M125" s="494"/>
      <c r="N125" s="495"/>
      <c r="O125" s="938"/>
      <c r="P125" s="944" t="s">
        <v>447</v>
      </c>
      <c r="Q125" s="674">
        <v>889</v>
      </c>
      <c r="R125" s="674">
        <v>874</v>
      </c>
      <c r="S125" s="674">
        <v>646</v>
      </c>
    </row>
    <row r="126" spans="1:19" s="437" customFormat="1">
      <c r="A126" s="426"/>
      <c r="B126" s="1243" t="s">
        <v>288</v>
      </c>
      <c r="C126" s="1209" t="s">
        <v>289</v>
      </c>
      <c r="D126" s="488"/>
      <c r="E126" s="489"/>
      <c r="F126" s="490"/>
      <c r="G126" s="491"/>
      <c r="H126" s="492"/>
      <c r="I126" s="493"/>
      <c r="J126" s="494"/>
      <c r="K126" s="494"/>
      <c r="L126" s="494"/>
      <c r="M126" s="494"/>
      <c r="N126" s="495"/>
      <c r="O126" s="938"/>
      <c r="P126" s="944"/>
      <c r="Q126" s="674">
        <v>16022</v>
      </c>
      <c r="R126" s="674">
        <v>18085</v>
      </c>
      <c r="S126" s="674">
        <v>8310</v>
      </c>
    </row>
    <row r="127" spans="1:19" s="437" customFormat="1" hidden="1">
      <c r="A127" s="418"/>
      <c r="B127" s="1244" t="s">
        <v>290</v>
      </c>
      <c r="C127" s="1204" t="s">
        <v>206</v>
      </c>
      <c r="D127" s="616">
        <f>SUM(E127:H127)</f>
        <v>120</v>
      </c>
      <c r="E127" s="617">
        <v>10</v>
      </c>
      <c r="F127" s="618">
        <v>50</v>
      </c>
      <c r="G127" s="619">
        <v>50</v>
      </c>
      <c r="H127" s="620">
        <v>10</v>
      </c>
      <c r="I127" s="493"/>
      <c r="J127" s="494"/>
      <c r="K127" s="494"/>
      <c r="L127" s="494"/>
      <c r="M127" s="494"/>
      <c r="N127" s="495"/>
      <c r="O127" s="938"/>
      <c r="P127" s="944" t="s">
        <v>443</v>
      </c>
      <c r="Q127" s="674">
        <v>423</v>
      </c>
      <c r="R127" s="674">
        <v>458</v>
      </c>
      <c r="S127" s="674">
        <v>245</v>
      </c>
    </row>
    <row r="128" spans="1:19" s="437" customFormat="1" hidden="1">
      <c r="A128" s="420"/>
      <c r="B128" s="1248" t="s">
        <v>291</v>
      </c>
      <c r="C128" s="1213" t="s">
        <v>292</v>
      </c>
      <c r="D128" s="626">
        <f>SUM(E128:H128)</f>
        <v>15000</v>
      </c>
      <c r="E128" s="627">
        <v>3300</v>
      </c>
      <c r="F128" s="628">
        <v>3200</v>
      </c>
      <c r="G128" s="629">
        <v>4250</v>
      </c>
      <c r="H128" s="630">
        <v>4250</v>
      </c>
      <c r="I128" s="493"/>
      <c r="J128" s="494"/>
      <c r="K128" s="494"/>
      <c r="L128" s="494"/>
      <c r="M128" s="494"/>
      <c r="N128" s="495"/>
      <c r="O128" s="938"/>
      <c r="P128" s="944" t="s">
        <v>446</v>
      </c>
      <c r="Q128" s="674">
        <v>15599</v>
      </c>
      <c r="R128" s="674">
        <v>17627</v>
      </c>
      <c r="S128" s="674">
        <v>8065</v>
      </c>
    </row>
    <row r="129" spans="1:19" s="437" customFormat="1">
      <c r="A129" s="426"/>
      <c r="B129" s="1242" t="s">
        <v>410</v>
      </c>
      <c r="C129" s="1205" t="s">
        <v>293</v>
      </c>
      <c r="D129" s="845">
        <f>SUM(D131)</f>
        <v>150</v>
      </c>
      <c r="E129" s="845">
        <f t="shared" ref="E129:H129" si="38">SUM(E131)</f>
        <v>40</v>
      </c>
      <c r="F129" s="845">
        <f t="shared" si="38"/>
        <v>35</v>
      </c>
      <c r="G129" s="845">
        <f t="shared" si="38"/>
        <v>40</v>
      </c>
      <c r="H129" s="845">
        <f t="shared" si="38"/>
        <v>35</v>
      </c>
      <c r="I129" s="493"/>
      <c r="J129" s="494"/>
      <c r="K129" s="494"/>
      <c r="L129" s="494"/>
      <c r="M129" s="494"/>
      <c r="N129" s="495"/>
      <c r="O129" s="938"/>
      <c r="P129" s="944"/>
      <c r="Q129" s="674">
        <v>265</v>
      </c>
      <c r="R129" s="674">
        <v>255</v>
      </c>
      <c r="S129" s="674">
        <v>78</v>
      </c>
    </row>
    <row r="130" spans="1:19" s="437" customFormat="1">
      <c r="A130" s="426"/>
      <c r="B130" s="1242"/>
      <c r="C130" s="1205" t="s">
        <v>294</v>
      </c>
      <c r="D130" s="845">
        <f>SUM(D132)</f>
        <v>300</v>
      </c>
      <c r="E130" s="845">
        <f t="shared" ref="E130:H130" si="39">SUM(E132)</f>
        <v>0</v>
      </c>
      <c r="F130" s="845">
        <f t="shared" si="39"/>
        <v>0</v>
      </c>
      <c r="G130" s="845">
        <f t="shared" si="39"/>
        <v>0</v>
      </c>
      <c r="H130" s="845">
        <f t="shared" si="39"/>
        <v>300</v>
      </c>
      <c r="I130" s="493"/>
      <c r="J130" s="494"/>
      <c r="K130" s="494"/>
      <c r="L130" s="494"/>
      <c r="M130" s="494"/>
      <c r="N130" s="495"/>
      <c r="O130" s="938"/>
      <c r="P130" s="944"/>
      <c r="Q130" s="674">
        <v>322</v>
      </c>
      <c r="R130" s="674">
        <v>348</v>
      </c>
      <c r="S130" s="674">
        <v>37</v>
      </c>
    </row>
    <row r="131" spans="1:19" s="587" customFormat="1" ht="40.5">
      <c r="A131" s="418"/>
      <c r="B131" s="1244" t="s">
        <v>295</v>
      </c>
      <c r="C131" s="1204" t="s">
        <v>293</v>
      </c>
      <c r="D131" s="659">
        <f>SUM(E131:H131)</f>
        <v>150</v>
      </c>
      <c r="E131" s="660">
        <v>40</v>
      </c>
      <c r="F131" s="661">
        <v>35</v>
      </c>
      <c r="G131" s="662">
        <v>40</v>
      </c>
      <c r="H131" s="663">
        <v>35</v>
      </c>
      <c r="I131" s="578"/>
      <c r="J131" s="579"/>
      <c r="K131" s="579"/>
      <c r="L131" s="579"/>
      <c r="M131" s="579"/>
      <c r="N131" s="580"/>
      <c r="O131" s="936"/>
      <c r="P131" s="937" t="s">
        <v>447</v>
      </c>
      <c r="Q131" s="983">
        <v>265</v>
      </c>
      <c r="R131" s="983">
        <v>255</v>
      </c>
      <c r="S131" s="983">
        <v>78</v>
      </c>
    </row>
    <row r="132" spans="1:19" s="437" customFormat="1">
      <c r="A132" s="436"/>
      <c r="B132" s="1272" t="s">
        <v>296</v>
      </c>
      <c r="C132" s="1235" t="s">
        <v>294</v>
      </c>
      <c r="D132" s="1536">
        <f>SUM(E132:H132)</f>
        <v>300</v>
      </c>
      <c r="E132" s="1537">
        <v>0</v>
      </c>
      <c r="F132" s="1538">
        <v>0</v>
      </c>
      <c r="G132" s="1539">
        <v>0</v>
      </c>
      <c r="H132" s="1540">
        <v>300</v>
      </c>
      <c r="I132" s="1541"/>
      <c r="J132" s="1542"/>
      <c r="K132" s="1542"/>
      <c r="L132" s="1542"/>
      <c r="M132" s="1542"/>
      <c r="N132" s="1543"/>
      <c r="O132" s="1544"/>
      <c r="P132" s="1545" t="s">
        <v>447</v>
      </c>
      <c r="Q132" s="674">
        <v>322</v>
      </c>
      <c r="R132" s="674">
        <v>348</v>
      </c>
      <c r="S132" s="674">
        <v>37</v>
      </c>
    </row>
    <row r="133" spans="1:19" s="587" customFormat="1" ht="50.25" customHeight="1">
      <c r="A133" s="1567"/>
      <c r="B133" s="1561" t="s">
        <v>496</v>
      </c>
      <c r="C133" s="1562" t="s">
        <v>226</v>
      </c>
      <c r="D133" s="1568">
        <f>SUM(D134:D135)</f>
        <v>996</v>
      </c>
      <c r="E133" s="1568">
        <f t="shared" ref="E133:H133" si="40">SUM(E134:E135)</f>
        <v>249</v>
      </c>
      <c r="F133" s="1568">
        <f t="shared" si="40"/>
        <v>249</v>
      </c>
      <c r="G133" s="1568">
        <f t="shared" si="40"/>
        <v>249</v>
      </c>
      <c r="H133" s="1568">
        <f t="shared" si="40"/>
        <v>249</v>
      </c>
      <c r="I133" s="1569"/>
      <c r="J133" s="1570"/>
      <c r="K133" s="1570"/>
      <c r="L133" s="1570"/>
      <c r="M133" s="1570"/>
      <c r="N133" s="1571"/>
      <c r="O133" s="1572"/>
      <c r="P133" s="1573"/>
      <c r="Q133" s="983">
        <v>951</v>
      </c>
      <c r="R133" s="983">
        <v>881</v>
      </c>
      <c r="S133" s="983">
        <v>350</v>
      </c>
    </row>
    <row r="134" spans="1:19" s="587" customFormat="1" ht="60.75">
      <c r="A134" s="431"/>
      <c r="B134" s="1262" t="s">
        <v>684</v>
      </c>
      <c r="C134" s="1226" t="s">
        <v>226</v>
      </c>
      <c r="D134" s="582">
        <f>SUM(E134:H134)</f>
        <v>972</v>
      </c>
      <c r="E134" s="564">
        <v>243</v>
      </c>
      <c r="F134" s="565">
        <v>243</v>
      </c>
      <c r="G134" s="566">
        <v>243</v>
      </c>
      <c r="H134" s="567">
        <v>243</v>
      </c>
      <c r="I134" s="578"/>
      <c r="J134" s="579"/>
      <c r="K134" s="579"/>
      <c r="L134" s="579"/>
      <c r="M134" s="579"/>
      <c r="N134" s="580"/>
      <c r="O134" s="936"/>
      <c r="P134" s="937" t="s">
        <v>452</v>
      </c>
      <c r="Q134" s="983">
        <v>933</v>
      </c>
      <c r="R134" s="983">
        <v>863</v>
      </c>
      <c r="S134" s="983">
        <v>342</v>
      </c>
    </row>
    <row r="135" spans="1:19" s="587" customFormat="1" ht="40.5">
      <c r="A135" s="418"/>
      <c r="B135" s="1244" t="s">
        <v>297</v>
      </c>
      <c r="C135" s="1204" t="s">
        <v>226</v>
      </c>
      <c r="D135" s="582">
        <f>SUM(E135:H135)</f>
        <v>24</v>
      </c>
      <c r="E135" s="583">
        <v>6</v>
      </c>
      <c r="F135" s="584">
        <v>6</v>
      </c>
      <c r="G135" s="585">
        <v>6</v>
      </c>
      <c r="H135" s="586">
        <v>6</v>
      </c>
      <c r="I135" s="578"/>
      <c r="J135" s="579"/>
      <c r="K135" s="579"/>
      <c r="L135" s="579"/>
      <c r="M135" s="579"/>
      <c r="N135" s="580"/>
      <c r="O135" s="936"/>
      <c r="P135" s="937" t="s">
        <v>452</v>
      </c>
      <c r="Q135" s="983">
        <v>18</v>
      </c>
      <c r="R135" s="983">
        <v>18</v>
      </c>
      <c r="S135" s="983">
        <v>8</v>
      </c>
    </row>
    <row r="136" spans="1:19" s="437" customFormat="1">
      <c r="A136" s="426"/>
      <c r="B136" s="1242" t="s">
        <v>411</v>
      </c>
      <c r="C136" s="1205" t="s">
        <v>206</v>
      </c>
      <c r="D136" s="845">
        <f>SUM(D137:D138)</f>
        <v>100</v>
      </c>
      <c r="E136" s="845">
        <f t="shared" ref="E136:H136" si="41">SUM(E137:E138)</f>
        <v>25</v>
      </c>
      <c r="F136" s="845">
        <f t="shared" si="41"/>
        <v>25</v>
      </c>
      <c r="G136" s="845">
        <f t="shared" si="41"/>
        <v>25</v>
      </c>
      <c r="H136" s="845">
        <f t="shared" si="41"/>
        <v>25</v>
      </c>
      <c r="I136" s="493"/>
      <c r="J136" s="494"/>
      <c r="K136" s="494"/>
      <c r="L136" s="494"/>
      <c r="M136" s="494"/>
      <c r="N136" s="495"/>
      <c r="O136" s="938"/>
      <c r="P136" s="944"/>
      <c r="Q136" s="674">
        <v>98</v>
      </c>
      <c r="R136" s="674">
        <v>174</v>
      </c>
      <c r="S136" s="674">
        <v>53</v>
      </c>
    </row>
    <row r="137" spans="1:19" s="658" customFormat="1" ht="82.5" customHeight="1">
      <c r="A137" s="645"/>
      <c r="B137" s="1265" t="s">
        <v>398</v>
      </c>
      <c r="C137" s="1228" t="s">
        <v>206</v>
      </c>
      <c r="D137" s="650">
        <f>SUM(E137:H137)</f>
        <v>20</v>
      </c>
      <c r="E137" s="651">
        <v>5</v>
      </c>
      <c r="F137" s="652">
        <v>5</v>
      </c>
      <c r="G137" s="653">
        <v>5</v>
      </c>
      <c r="H137" s="654">
        <v>5</v>
      </c>
      <c r="I137" s="655"/>
      <c r="J137" s="656"/>
      <c r="K137" s="656"/>
      <c r="L137" s="656"/>
      <c r="M137" s="656"/>
      <c r="N137" s="657"/>
      <c r="O137" s="942"/>
      <c r="P137" s="949" t="s">
        <v>443</v>
      </c>
      <c r="Q137" s="984">
        <v>22</v>
      </c>
      <c r="R137" s="984">
        <v>101</v>
      </c>
      <c r="S137" s="984">
        <v>25</v>
      </c>
    </row>
    <row r="138" spans="1:19" s="587" customFormat="1" ht="40.5">
      <c r="A138" s="418"/>
      <c r="B138" s="1244" t="s">
        <v>298</v>
      </c>
      <c r="C138" s="1204" t="s">
        <v>206</v>
      </c>
      <c r="D138" s="563">
        <f>SUM(E138:H138)</f>
        <v>80</v>
      </c>
      <c r="E138" s="564">
        <v>20</v>
      </c>
      <c r="F138" s="565">
        <v>20</v>
      </c>
      <c r="G138" s="566">
        <v>20</v>
      </c>
      <c r="H138" s="567">
        <v>20</v>
      </c>
      <c r="I138" s="578"/>
      <c r="J138" s="579"/>
      <c r="K138" s="579"/>
      <c r="L138" s="579"/>
      <c r="M138" s="579"/>
      <c r="N138" s="580"/>
      <c r="O138" s="936"/>
      <c r="P138" s="937" t="s">
        <v>431</v>
      </c>
      <c r="Q138" s="983">
        <v>98</v>
      </c>
      <c r="R138" s="983">
        <v>73</v>
      </c>
      <c r="S138" s="983">
        <v>28</v>
      </c>
    </row>
    <row r="139" spans="1:19" s="437" customFormat="1" ht="40.5">
      <c r="A139" s="426"/>
      <c r="B139" s="1242" t="s">
        <v>412</v>
      </c>
      <c r="C139" s="1205"/>
      <c r="D139" s="488"/>
      <c r="E139" s="489"/>
      <c r="F139" s="490"/>
      <c r="G139" s="491"/>
      <c r="H139" s="492"/>
      <c r="I139" s="493"/>
      <c r="J139" s="494"/>
      <c r="K139" s="494"/>
      <c r="L139" s="494"/>
      <c r="M139" s="494"/>
      <c r="N139" s="495"/>
      <c r="O139" s="938"/>
      <c r="P139" s="944"/>
      <c r="Q139" s="674"/>
      <c r="R139" s="674"/>
      <c r="S139" s="674"/>
    </row>
    <row r="140" spans="1:19" s="587" customFormat="1" ht="40.5">
      <c r="A140" s="416"/>
      <c r="B140" s="1243" t="s">
        <v>299</v>
      </c>
      <c r="C140" s="1209" t="s">
        <v>25</v>
      </c>
      <c r="D140" s="701">
        <f>SUM(D141:D142)</f>
        <v>2900</v>
      </c>
      <c r="E140" s="701">
        <f t="shared" ref="E140:H140" si="42">SUM(E141:E142)</f>
        <v>100</v>
      </c>
      <c r="F140" s="701">
        <f t="shared" si="42"/>
        <v>100</v>
      </c>
      <c r="G140" s="701">
        <f t="shared" si="42"/>
        <v>200</v>
      </c>
      <c r="H140" s="701">
        <f t="shared" si="42"/>
        <v>2100</v>
      </c>
      <c r="I140" s="578"/>
      <c r="J140" s="579"/>
      <c r="K140" s="579"/>
      <c r="L140" s="579"/>
      <c r="M140" s="579"/>
      <c r="N140" s="580"/>
      <c r="O140" s="936"/>
      <c r="P140" s="937"/>
      <c r="Q140" s="983">
        <v>5213</v>
      </c>
      <c r="R140" s="983">
        <v>4658</v>
      </c>
      <c r="S140" s="983">
        <v>430</v>
      </c>
    </row>
    <row r="141" spans="1:19" s="587" customFormat="1" ht="40.5" hidden="1">
      <c r="A141" s="418"/>
      <c r="B141" s="1244" t="s">
        <v>300</v>
      </c>
      <c r="C141" s="1204" t="s">
        <v>25</v>
      </c>
      <c r="D141" s="589">
        <v>2400</v>
      </c>
      <c r="E141" s="590">
        <v>0</v>
      </c>
      <c r="F141" s="591">
        <v>0</v>
      </c>
      <c r="G141" s="592">
        <v>0</v>
      </c>
      <c r="H141" s="593">
        <v>2000</v>
      </c>
      <c r="I141" s="578"/>
      <c r="J141" s="579"/>
      <c r="K141" s="579"/>
      <c r="L141" s="579"/>
      <c r="M141" s="579"/>
      <c r="N141" s="580"/>
      <c r="O141" s="936"/>
      <c r="P141" s="937" t="s">
        <v>432</v>
      </c>
      <c r="Q141" s="983">
        <v>4372</v>
      </c>
      <c r="R141" s="983">
        <v>3520</v>
      </c>
      <c r="S141" s="983">
        <v>0</v>
      </c>
    </row>
    <row r="142" spans="1:19" s="587" customFormat="1" ht="40.5" hidden="1">
      <c r="A142" s="418"/>
      <c r="B142" s="1244" t="s">
        <v>301</v>
      </c>
      <c r="C142" s="1204" t="s">
        <v>25</v>
      </c>
      <c r="D142" s="563">
        <f>SUM(E142:H142)</f>
        <v>500</v>
      </c>
      <c r="E142" s="564">
        <v>100</v>
      </c>
      <c r="F142" s="565">
        <v>100</v>
      </c>
      <c r="G142" s="566">
        <v>200</v>
      </c>
      <c r="H142" s="567">
        <v>100</v>
      </c>
      <c r="I142" s="578"/>
      <c r="J142" s="579"/>
      <c r="K142" s="579"/>
      <c r="L142" s="579"/>
      <c r="M142" s="579"/>
      <c r="N142" s="580"/>
      <c r="O142" s="936"/>
      <c r="P142" s="937" t="s">
        <v>432</v>
      </c>
      <c r="Q142" s="983">
        <v>841</v>
      </c>
      <c r="R142" s="983">
        <v>1138</v>
      </c>
      <c r="S142" s="983">
        <v>430</v>
      </c>
    </row>
    <row r="143" spans="1:19" s="587" customFormat="1" ht="24" customHeight="1">
      <c r="A143" s="416"/>
      <c r="B143" s="1243" t="s">
        <v>302</v>
      </c>
      <c r="C143" s="1209" t="s">
        <v>226</v>
      </c>
      <c r="D143" s="864">
        <f>SUM(D144:D146)</f>
        <v>17</v>
      </c>
      <c r="E143" s="864">
        <f t="shared" ref="E143:H143" si="43">SUM(E144:E146)</f>
        <v>4</v>
      </c>
      <c r="F143" s="864">
        <f t="shared" si="43"/>
        <v>5</v>
      </c>
      <c r="G143" s="864">
        <f t="shared" si="43"/>
        <v>5</v>
      </c>
      <c r="H143" s="864">
        <f t="shared" si="43"/>
        <v>3</v>
      </c>
      <c r="I143" s="578"/>
      <c r="J143" s="579"/>
      <c r="K143" s="579"/>
      <c r="L143" s="579"/>
      <c r="M143" s="579"/>
      <c r="N143" s="580"/>
      <c r="O143" s="936"/>
      <c r="P143" s="937"/>
      <c r="Q143" s="983">
        <v>27</v>
      </c>
      <c r="R143" s="983">
        <v>21</v>
      </c>
      <c r="S143" s="983">
        <v>8</v>
      </c>
    </row>
    <row r="144" spans="1:19" s="587" customFormat="1" hidden="1">
      <c r="A144" s="418"/>
      <c r="B144" s="1244" t="s">
        <v>303</v>
      </c>
      <c r="C144" s="1204" t="s">
        <v>226</v>
      </c>
      <c r="D144" s="563">
        <f>SUM(E144:H144)</f>
        <v>7</v>
      </c>
      <c r="E144" s="564">
        <v>1</v>
      </c>
      <c r="F144" s="565">
        <v>2</v>
      </c>
      <c r="G144" s="566">
        <v>2</v>
      </c>
      <c r="H144" s="567">
        <v>2</v>
      </c>
      <c r="I144" s="578"/>
      <c r="J144" s="579"/>
      <c r="K144" s="579"/>
      <c r="L144" s="579"/>
      <c r="M144" s="579"/>
      <c r="N144" s="580"/>
      <c r="O144" s="936"/>
      <c r="P144" s="937" t="s">
        <v>432</v>
      </c>
      <c r="Q144" s="983">
        <v>8</v>
      </c>
      <c r="R144" s="983">
        <v>8</v>
      </c>
      <c r="S144" s="983">
        <v>4</v>
      </c>
    </row>
    <row r="145" spans="1:19" s="587" customFormat="1" hidden="1">
      <c r="A145" s="418"/>
      <c r="B145" s="1266" t="s">
        <v>304</v>
      </c>
      <c r="C145" s="1204" t="s">
        <v>226</v>
      </c>
      <c r="D145" s="563">
        <f>SUM(E145:H145)</f>
        <v>6</v>
      </c>
      <c r="E145" s="564">
        <v>2</v>
      </c>
      <c r="F145" s="565">
        <v>2</v>
      </c>
      <c r="G145" s="566">
        <v>2</v>
      </c>
      <c r="H145" s="567">
        <v>0</v>
      </c>
      <c r="I145" s="578"/>
      <c r="J145" s="579"/>
      <c r="K145" s="579"/>
      <c r="L145" s="579"/>
      <c r="M145" s="579"/>
      <c r="N145" s="580"/>
      <c r="O145" s="936"/>
      <c r="P145" s="937" t="s">
        <v>432</v>
      </c>
      <c r="Q145" s="983">
        <v>7</v>
      </c>
      <c r="R145" s="983">
        <v>6</v>
      </c>
      <c r="S145" s="983">
        <v>4</v>
      </c>
    </row>
    <row r="146" spans="1:19" s="587" customFormat="1" hidden="1">
      <c r="A146" s="420"/>
      <c r="B146" s="1267" t="s">
        <v>305</v>
      </c>
      <c r="C146" s="1213" t="s">
        <v>226</v>
      </c>
      <c r="D146" s="563">
        <f>SUM(E146:H146)</f>
        <v>4</v>
      </c>
      <c r="E146" s="564">
        <v>1</v>
      </c>
      <c r="F146" s="565">
        <v>1</v>
      </c>
      <c r="G146" s="566">
        <v>1</v>
      </c>
      <c r="H146" s="567">
        <v>1</v>
      </c>
      <c r="I146" s="578"/>
      <c r="J146" s="579"/>
      <c r="K146" s="579"/>
      <c r="L146" s="579"/>
      <c r="M146" s="579"/>
      <c r="N146" s="580"/>
      <c r="O146" s="936"/>
      <c r="P146" s="937" t="s">
        <v>432</v>
      </c>
      <c r="Q146" s="983">
        <v>4</v>
      </c>
      <c r="R146" s="983">
        <v>7</v>
      </c>
      <c r="S146" s="983">
        <v>2</v>
      </c>
    </row>
    <row r="147" spans="1:19" s="587" customFormat="1">
      <c r="A147" s="420"/>
      <c r="B147" s="1243" t="s">
        <v>433</v>
      </c>
      <c r="C147" s="1209" t="s">
        <v>372</v>
      </c>
      <c r="D147" s="864">
        <f>SUM(E147:H147)</f>
        <v>10</v>
      </c>
      <c r="E147" s="865">
        <v>0</v>
      </c>
      <c r="F147" s="866">
        <v>10</v>
      </c>
      <c r="G147" s="867">
        <v>0</v>
      </c>
      <c r="H147" s="868">
        <v>0</v>
      </c>
      <c r="I147" s="578"/>
      <c r="J147" s="579"/>
      <c r="K147" s="579"/>
      <c r="L147" s="579"/>
      <c r="M147" s="579"/>
      <c r="N147" s="580"/>
      <c r="O147" s="936"/>
      <c r="P147" s="937" t="s">
        <v>432</v>
      </c>
      <c r="Q147" s="983">
        <v>0</v>
      </c>
      <c r="R147" s="983">
        <v>0</v>
      </c>
      <c r="S147" s="983">
        <v>0</v>
      </c>
    </row>
    <row r="148" spans="1:19" s="437" customFormat="1" ht="40.5">
      <c r="A148" s="426"/>
      <c r="B148" s="1242" t="s">
        <v>413</v>
      </c>
      <c r="C148" s="1205"/>
      <c r="D148" s="488"/>
      <c r="E148" s="489"/>
      <c r="F148" s="490"/>
      <c r="G148" s="491"/>
      <c r="H148" s="492"/>
      <c r="I148" s="493"/>
      <c r="J148" s="494"/>
      <c r="K148" s="494"/>
      <c r="L148" s="494"/>
      <c r="M148" s="494"/>
      <c r="N148" s="495"/>
      <c r="O148" s="938"/>
      <c r="P148" s="944"/>
      <c r="Q148" s="674"/>
      <c r="R148" s="674"/>
      <c r="S148" s="674"/>
    </row>
    <row r="149" spans="1:19" s="437" customFormat="1">
      <c r="A149" s="416"/>
      <c r="B149" s="1243" t="s">
        <v>306</v>
      </c>
      <c r="C149" s="1209" t="s">
        <v>307</v>
      </c>
      <c r="D149" s="699">
        <f>SUM(E149:H149)</f>
        <v>1</v>
      </c>
      <c r="E149" s="841">
        <v>0</v>
      </c>
      <c r="F149" s="842">
        <v>1</v>
      </c>
      <c r="G149" s="843">
        <v>0</v>
      </c>
      <c r="H149" s="844">
        <v>0</v>
      </c>
      <c r="I149" s="493"/>
      <c r="J149" s="494"/>
      <c r="K149" s="494"/>
      <c r="L149" s="494"/>
      <c r="M149" s="494"/>
      <c r="N149" s="495"/>
      <c r="O149" s="938"/>
      <c r="P149" s="944" t="s">
        <v>447</v>
      </c>
      <c r="Q149" s="674" t="s">
        <v>392</v>
      </c>
      <c r="R149" s="674" t="s">
        <v>392</v>
      </c>
      <c r="S149" s="674">
        <v>0</v>
      </c>
    </row>
    <row r="150" spans="1:19" s="437" customFormat="1">
      <c r="A150" s="416"/>
      <c r="B150" s="1243" t="s">
        <v>308</v>
      </c>
      <c r="C150" s="1209" t="s">
        <v>135</v>
      </c>
      <c r="D150" s="616">
        <f>SUM(E150:H150)</f>
        <v>480</v>
      </c>
      <c r="E150" s="617">
        <v>120</v>
      </c>
      <c r="F150" s="618">
        <v>120</v>
      </c>
      <c r="G150" s="619">
        <v>120</v>
      </c>
      <c r="H150" s="620">
        <v>120</v>
      </c>
      <c r="I150" s="493"/>
      <c r="J150" s="494"/>
      <c r="K150" s="494"/>
      <c r="L150" s="494"/>
      <c r="M150" s="494"/>
      <c r="N150" s="495"/>
      <c r="O150" s="938"/>
      <c r="P150" s="944" t="s">
        <v>447</v>
      </c>
      <c r="Q150" s="674">
        <v>335</v>
      </c>
      <c r="R150" s="674">
        <v>708</v>
      </c>
      <c r="S150" s="674">
        <v>305</v>
      </c>
    </row>
    <row r="151" spans="1:19" s="437" customFormat="1">
      <c r="A151" s="418"/>
      <c r="B151" s="1244"/>
      <c r="C151" s="1204" t="s">
        <v>25</v>
      </c>
      <c r="D151" s="626">
        <f>SUM(E151:H151)</f>
        <v>3400</v>
      </c>
      <c r="E151" s="627">
        <v>800</v>
      </c>
      <c r="F151" s="628">
        <v>500</v>
      </c>
      <c r="G151" s="629">
        <v>400</v>
      </c>
      <c r="H151" s="630">
        <v>1700</v>
      </c>
      <c r="I151" s="493"/>
      <c r="J151" s="494"/>
      <c r="K151" s="494"/>
      <c r="L151" s="494"/>
      <c r="M151" s="494"/>
      <c r="N151" s="495"/>
      <c r="O151" s="938"/>
      <c r="P151" s="944"/>
      <c r="Q151" s="674">
        <v>3218</v>
      </c>
      <c r="R151" s="674">
        <v>6760</v>
      </c>
      <c r="S151" s="674">
        <v>1545</v>
      </c>
    </row>
    <row r="152" spans="1:19" s="437" customFormat="1">
      <c r="A152" s="429"/>
      <c r="B152" s="1260" t="s">
        <v>309</v>
      </c>
      <c r="C152" s="1209" t="s">
        <v>310</v>
      </c>
      <c r="D152" s="699">
        <f>SUM(D157+D154+D153)</f>
        <v>888</v>
      </c>
      <c r="E152" s="699">
        <f t="shared" ref="E152:H152" si="44">SUM(E157+E154+E153)</f>
        <v>221</v>
      </c>
      <c r="F152" s="699">
        <f t="shared" si="44"/>
        <v>222</v>
      </c>
      <c r="G152" s="699">
        <f t="shared" si="44"/>
        <v>222</v>
      </c>
      <c r="H152" s="699">
        <f t="shared" si="44"/>
        <v>223</v>
      </c>
      <c r="I152" s="493"/>
      <c r="J152" s="494"/>
      <c r="K152" s="494"/>
      <c r="L152" s="494"/>
      <c r="M152" s="494"/>
      <c r="N152" s="495"/>
      <c r="O152" s="938"/>
      <c r="P152" s="944"/>
      <c r="Q152" s="674">
        <v>9</v>
      </c>
      <c r="R152" s="674"/>
      <c r="S152" s="674">
        <v>505</v>
      </c>
    </row>
    <row r="153" spans="1:19" s="587" customFormat="1" ht="40.5" hidden="1">
      <c r="A153" s="429"/>
      <c r="B153" s="1245" t="s">
        <v>467</v>
      </c>
      <c r="C153" s="1210" t="s">
        <v>135</v>
      </c>
      <c r="D153" s="694">
        <f>SUM(E153:H153)</f>
        <v>4</v>
      </c>
      <c r="E153" s="874">
        <v>1</v>
      </c>
      <c r="F153" s="875">
        <v>1</v>
      </c>
      <c r="G153" s="876">
        <v>1</v>
      </c>
      <c r="H153" s="877">
        <v>1</v>
      </c>
      <c r="I153" s="578"/>
      <c r="J153" s="579"/>
      <c r="K153" s="579"/>
      <c r="L153" s="579"/>
      <c r="M153" s="579"/>
      <c r="N153" s="580"/>
      <c r="O153" s="936"/>
      <c r="P153" s="937" t="s">
        <v>447</v>
      </c>
      <c r="Q153" s="983">
        <v>9</v>
      </c>
      <c r="R153" s="983"/>
      <c r="S153" s="983">
        <v>3</v>
      </c>
    </row>
    <row r="154" spans="1:19" s="587" customFormat="1" ht="40.5" hidden="1">
      <c r="A154" s="416"/>
      <c r="B154" s="1245" t="s">
        <v>311</v>
      </c>
      <c r="C154" s="1210" t="s">
        <v>135</v>
      </c>
      <c r="D154" s="712">
        <f>SUM(D155:D156)</f>
        <v>32</v>
      </c>
      <c r="E154" s="712">
        <f t="shared" ref="E154:H154" si="45">SUM(E155:E156)</f>
        <v>8</v>
      </c>
      <c r="F154" s="712">
        <f t="shared" si="45"/>
        <v>8</v>
      </c>
      <c r="G154" s="712">
        <f t="shared" si="45"/>
        <v>8</v>
      </c>
      <c r="H154" s="712">
        <f t="shared" si="45"/>
        <v>8</v>
      </c>
      <c r="I154" s="578"/>
      <c r="J154" s="579"/>
      <c r="K154" s="579"/>
      <c r="L154" s="579"/>
      <c r="M154" s="579"/>
      <c r="N154" s="580"/>
      <c r="O154" s="936"/>
      <c r="P154" s="937"/>
      <c r="Q154" s="983" t="s">
        <v>392</v>
      </c>
      <c r="R154" s="983">
        <v>23</v>
      </c>
      <c r="S154" s="983">
        <v>21</v>
      </c>
    </row>
    <row r="155" spans="1:19" s="437" customFormat="1" hidden="1">
      <c r="A155" s="418"/>
      <c r="B155" s="1244" t="s">
        <v>312</v>
      </c>
      <c r="C155" s="1204" t="s">
        <v>135</v>
      </c>
      <c r="D155" s="558">
        <f>SUM(E155:H155)</f>
        <v>20</v>
      </c>
      <c r="E155" s="559">
        <v>5</v>
      </c>
      <c r="F155" s="560">
        <v>5</v>
      </c>
      <c r="G155" s="561">
        <v>5</v>
      </c>
      <c r="H155" s="562">
        <v>5</v>
      </c>
      <c r="I155" s="493"/>
      <c r="J155" s="494"/>
      <c r="K155" s="494"/>
      <c r="L155" s="494"/>
      <c r="M155" s="494"/>
      <c r="N155" s="495"/>
      <c r="O155" s="938"/>
      <c r="P155" s="944"/>
      <c r="Q155" s="674" t="s">
        <v>392</v>
      </c>
      <c r="R155" s="674">
        <v>25</v>
      </c>
      <c r="S155" s="674">
        <v>5</v>
      </c>
    </row>
    <row r="156" spans="1:19" s="437" customFormat="1" hidden="1">
      <c r="A156" s="418"/>
      <c r="B156" s="1244" t="s">
        <v>313</v>
      </c>
      <c r="C156" s="1229" t="s">
        <v>135</v>
      </c>
      <c r="D156" s="616">
        <f>SUM(E156:H156)</f>
        <v>12</v>
      </c>
      <c r="E156" s="617">
        <v>3</v>
      </c>
      <c r="F156" s="618">
        <v>3</v>
      </c>
      <c r="G156" s="619">
        <v>3</v>
      </c>
      <c r="H156" s="620">
        <v>3</v>
      </c>
      <c r="I156" s="493"/>
      <c r="J156" s="494"/>
      <c r="K156" s="494"/>
      <c r="L156" s="494"/>
      <c r="M156" s="494"/>
      <c r="N156" s="495"/>
      <c r="O156" s="938"/>
      <c r="P156" s="944" t="s">
        <v>446</v>
      </c>
      <c r="Q156" s="674" t="s">
        <v>392</v>
      </c>
      <c r="R156" s="674">
        <v>9</v>
      </c>
      <c r="S156" s="674">
        <v>16</v>
      </c>
    </row>
    <row r="157" spans="1:19" s="872" customFormat="1" ht="40.5" hidden="1">
      <c r="A157" s="416"/>
      <c r="B157" s="1245" t="s">
        <v>314</v>
      </c>
      <c r="C157" s="1210" t="s">
        <v>135</v>
      </c>
      <c r="D157" s="712">
        <f>SUM(D165+D164+D163+D158)</f>
        <v>852</v>
      </c>
      <c r="E157" s="712">
        <f t="shared" ref="E157:H157" si="46">SUM(E165+E164+E163+E158)</f>
        <v>212</v>
      </c>
      <c r="F157" s="712">
        <f t="shared" si="46"/>
        <v>213</v>
      </c>
      <c r="G157" s="712">
        <f t="shared" si="46"/>
        <v>213</v>
      </c>
      <c r="H157" s="712">
        <f t="shared" si="46"/>
        <v>214</v>
      </c>
      <c r="I157" s="869"/>
      <c r="J157" s="870"/>
      <c r="K157" s="870"/>
      <c r="L157" s="870"/>
      <c r="M157" s="870"/>
      <c r="N157" s="871"/>
      <c r="O157" s="943"/>
      <c r="P157" s="950"/>
      <c r="Q157" s="989">
        <v>906</v>
      </c>
      <c r="R157" s="989">
        <v>891</v>
      </c>
      <c r="S157" s="989">
        <v>481</v>
      </c>
    </row>
    <row r="158" spans="1:19" s="437" customFormat="1" ht="24.75" hidden="1" customHeight="1">
      <c r="A158" s="418"/>
      <c r="B158" s="1244" t="s">
        <v>441</v>
      </c>
      <c r="C158" s="1204" t="s">
        <v>310</v>
      </c>
      <c r="D158" s="558">
        <f>SUM(D159:D162)</f>
        <v>822</v>
      </c>
      <c r="E158" s="558">
        <f t="shared" ref="E158:H158" si="47">SUM(E159:E162)</f>
        <v>205</v>
      </c>
      <c r="F158" s="558">
        <f t="shared" si="47"/>
        <v>206</v>
      </c>
      <c r="G158" s="558">
        <f t="shared" si="47"/>
        <v>205</v>
      </c>
      <c r="H158" s="558">
        <f t="shared" si="47"/>
        <v>206</v>
      </c>
      <c r="I158" s="493"/>
      <c r="J158" s="494"/>
      <c r="K158" s="494"/>
      <c r="L158" s="494"/>
      <c r="M158" s="494"/>
      <c r="N158" s="495"/>
      <c r="O158" s="938"/>
      <c r="P158" s="944" t="s">
        <v>447</v>
      </c>
      <c r="Q158" s="674">
        <v>874</v>
      </c>
      <c r="R158" s="674">
        <v>861</v>
      </c>
      <c r="S158" s="674">
        <v>461</v>
      </c>
    </row>
    <row r="159" spans="1:19" s="437" customFormat="1" hidden="1">
      <c r="A159" s="418"/>
      <c r="B159" s="1244" t="s">
        <v>315</v>
      </c>
      <c r="C159" s="1230" t="s">
        <v>135</v>
      </c>
      <c r="D159" s="558">
        <f t="shared" ref="D159:D165" si="48">SUM(E159:H159)</f>
        <v>60</v>
      </c>
      <c r="E159" s="559">
        <v>15</v>
      </c>
      <c r="F159" s="560">
        <v>15</v>
      </c>
      <c r="G159" s="561">
        <v>15</v>
      </c>
      <c r="H159" s="562">
        <v>15</v>
      </c>
      <c r="I159" s="493"/>
      <c r="J159" s="494"/>
      <c r="K159" s="494"/>
      <c r="L159" s="494"/>
      <c r="M159" s="494"/>
      <c r="N159" s="495"/>
      <c r="O159" s="938"/>
      <c r="P159" s="944"/>
      <c r="Q159" s="674">
        <v>83</v>
      </c>
      <c r="R159" s="674">
        <v>89</v>
      </c>
      <c r="S159" s="674">
        <v>47</v>
      </c>
    </row>
    <row r="160" spans="1:19" s="587" customFormat="1" ht="40.5" hidden="1">
      <c r="A160" s="418"/>
      <c r="B160" s="1244" t="s">
        <v>316</v>
      </c>
      <c r="C160" s="1230" t="s">
        <v>135</v>
      </c>
      <c r="D160" s="563">
        <f t="shared" si="48"/>
        <v>60</v>
      </c>
      <c r="E160" s="564">
        <v>15</v>
      </c>
      <c r="F160" s="565">
        <v>15</v>
      </c>
      <c r="G160" s="566">
        <v>15</v>
      </c>
      <c r="H160" s="567">
        <v>15</v>
      </c>
      <c r="I160" s="578"/>
      <c r="J160" s="579"/>
      <c r="K160" s="579"/>
      <c r="L160" s="579"/>
      <c r="M160" s="579"/>
      <c r="N160" s="580"/>
      <c r="O160" s="936"/>
      <c r="P160" s="937"/>
      <c r="Q160" s="983">
        <v>26</v>
      </c>
      <c r="R160" s="983">
        <v>112</v>
      </c>
      <c r="S160" s="983">
        <v>24</v>
      </c>
    </row>
    <row r="161" spans="1:19" s="437" customFormat="1" hidden="1">
      <c r="A161" s="418"/>
      <c r="B161" s="1244" t="s">
        <v>317</v>
      </c>
      <c r="C161" s="1231" t="s">
        <v>135</v>
      </c>
      <c r="D161" s="659">
        <f t="shared" si="48"/>
        <v>700</v>
      </c>
      <c r="E161" s="660">
        <v>175</v>
      </c>
      <c r="F161" s="661">
        <v>175</v>
      </c>
      <c r="G161" s="662">
        <v>175</v>
      </c>
      <c r="H161" s="663">
        <v>175</v>
      </c>
      <c r="I161" s="493"/>
      <c r="J161" s="494"/>
      <c r="K161" s="494"/>
      <c r="L161" s="494"/>
      <c r="M161" s="494"/>
      <c r="N161" s="495"/>
      <c r="O161" s="938"/>
      <c r="P161" s="944"/>
      <c r="Q161" s="674">
        <v>765</v>
      </c>
      <c r="R161" s="674">
        <v>660</v>
      </c>
      <c r="S161" s="674">
        <v>390</v>
      </c>
    </row>
    <row r="162" spans="1:19" s="587" customFormat="1" ht="40.5" hidden="1">
      <c r="A162" s="418"/>
      <c r="B162" s="1244" t="s">
        <v>318</v>
      </c>
      <c r="C162" s="1230" t="s">
        <v>226</v>
      </c>
      <c r="D162" s="563">
        <f t="shared" si="48"/>
        <v>2</v>
      </c>
      <c r="E162" s="564">
        <v>0</v>
      </c>
      <c r="F162" s="565">
        <v>1</v>
      </c>
      <c r="G162" s="566">
        <v>0</v>
      </c>
      <c r="H162" s="567">
        <v>1</v>
      </c>
      <c r="I162" s="578"/>
      <c r="J162" s="579"/>
      <c r="K162" s="579"/>
      <c r="L162" s="579"/>
      <c r="M162" s="579"/>
      <c r="N162" s="580"/>
      <c r="O162" s="936"/>
      <c r="P162" s="937"/>
      <c r="Q162" s="983">
        <v>0</v>
      </c>
      <c r="R162" s="983">
        <v>0</v>
      </c>
      <c r="S162" s="983">
        <v>0</v>
      </c>
    </row>
    <row r="163" spans="1:19" s="437" customFormat="1" hidden="1">
      <c r="A163" s="418"/>
      <c r="B163" s="1259" t="s">
        <v>439</v>
      </c>
      <c r="C163" s="1204" t="s">
        <v>135</v>
      </c>
      <c r="D163" s="558">
        <f t="shared" si="48"/>
        <v>8</v>
      </c>
      <c r="E163" s="559">
        <v>2</v>
      </c>
      <c r="F163" s="560">
        <v>2</v>
      </c>
      <c r="G163" s="561">
        <v>2</v>
      </c>
      <c r="H163" s="562">
        <v>2</v>
      </c>
      <c r="I163" s="493"/>
      <c r="J163" s="494"/>
      <c r="K163" s="494"/>
      <c r="L163" s="494"/>
      <c r="M163" s="494"/>
      <c r="N163" s="495"/>
      <c r="O163" s="938"/>
      <c r="P163" s="944"/>
      <c r="Q163" s="674">
        <v>20</v>
      </c>
      <c r="R163" s="674">
        <v>25</v>
      </c>
      <c r="S163" s="674">
        <v>12</v>
      </c>
    </row>
    <row r="164" spans="1:19" s="675" customFormat="1" hidden="1">
      <c r="A164" s="430"/>
      <c r="B164" s="1259" t="s">
        <v>440</v>
      </c>
      <c r="C164" s="1223" t="s">
        <v>135</v>
      </c>
      <c r="D164" s="723">
        <f t="shared" si="48"/>
        <v>12</v>
      </c>
      <c r="E164" s="724">
        <v>3</v>
      </c>
      <c r="F164" s="725">
        <v>3</v>
      </c>
      <c r="G164" s="726">
        <v>3</v>
      </c>
      <c r="H164" s="727">
        <v>3</v>
      </c>
      <c r="I164" s="671"/>
      <c r="J164" s="672"/>
      <c r="K164" s="672"/>
      <c r="L164" s="672"/>
      <c r="M164" s="672"/>
      <c r="N164" s="673"/>
      <c r="O164" s="940"/>
      <c r="P164" s="947" t="s">
        <v>446</v>
      </c>
      <c r="Q164" s="674"/>
      <c r="R164" s="674"/>
      <c r="S164" s="674">
        <v>8</v>
      </c>
    </row>
    <row r="165" spans="1:19" s="437" customFormat="1" hidden="1">
      <c r="A165" s="418"/>
      <c r="B165" s="1244" t="s">
        <v>438</v>
      </c>
      <c r="C165" s="1204" t="s">
        <v>135</v>
      </c>
      <c r="D165" s="558">
        <f t="shared" si="48"/>
        <v>10</v>
      </c>
      <c r="E165" s="559">
        <v>2</v>
      </c>
      <c r="F165" s="560">
        <v>2</v>
      </c>
      <c r="G165" s="561">
        <v>3</v>
      </c>
      <c r="H165" s="562">
        <v>3</v>
      </c>
      <c r="I165" s="493"/>
      <c r="J165" s="494"/>
      <c r="K165" s="494"/>
      <c r="L165" s="494"/>
      <c r="M165" s="494"/>
      <c r="N165" s="495"/>
      <c r="O165" s="938"/>
      <c r="P165" s="944" t="s">
        <v>432</v>
      </c>
      <c r="Q165" s="674">
        <v>12</v>
      </c>
      <c r="R165" s="674">
        <v>0</v>
      </c>
      <c r="S165" s="674">
        <v>0</v>
      </c>
    </row>
    <row r="166" spans="1:19" s="587" customFormat="1" ht="40.5">
      <c r="A166" s="426"/>
      <c r="B166" s="1242" t="s">
        <v>414</v>
      </c>
      <c r="C166" s="1205" t="s">
        <v>310</v>
      </c>
      <c r="D166" s="873">
        <f>SUM(D167:D168)</f>
        <v>6</v>
      </c>
      <c r="E166" s="873">
        <f t="shared" ref="E166:H166" si="49">SUM(E167:E168)</f>
        <v>0</v>
      </c>
      <c r="F166" s="873">
        <f t="shared" si="49"/>
        <v>5</v>
      </c>
      <c r="G166" s="873">
        <f t="shared" si="49"/>
        <v>0</v>
      </c>
      <c r="H166" s="873">
        <f t="shared" si="49"/>
        <v>1</v>
      </c>
      <c r="I166" s="578"/>
      <c r="J166" s="579"/>
      <c r="K166" s="579"/>
      <c r="L166" s="579"/>
      <c r="M166" s="579"/>
      <c r="N166" s="580"/>
      <c r="O166" s="936"/>
      <c r="P166" s="937"/>
      <c r="Q166" s="983">
        <v>3</v>
      </c>
      <c r="R166" s="983">
        <v>2</v>
      </c>
      <c r="S166" s="983">
        <v>0</v>
      </c>
    </row>
    <row r="167" spans="1:19" s="437" customFormat="1">
      <c r="A167" s="418"/>
      <c r="B167" s="1244" t="s">
        <v>319</v>
      </c>
      <c r="C167" s="1204" t="s">
        <v>135</v>
      </c>
      <c r="D167" s="650">
        <f>SUM(E167:H167)</f>
        <v>1</v>
      </c>
      <c r="E167" s="651">
        <v>0</v>
      </c>
      <c r="F167" s="652">
        <v>0</v>
      </c>
      <c r="G167" s="653">
        <v>0</v>
      </c>
      <c r="H167" s="654">
        <v>1</v>
      </c>
      <c r="I167" s="493"/>
      <c r="J167" s="494"/>
      <c r="K167" s="494"/>
      <c r="L167" s="494"/>
      <c r="M167" s="494"/>
      <c r="N167" s="495"/>
      <c r="O167" s="938"/>
      <c r="P167" s="944" t="s">
        <v>447</v>
      </c>
      <c r="Q167" s="674">
        <v>2</v>
      </c>
      <c r="R167" s="674">
        <v>1</v>
      </c>
      <c r="S167" s="674">
        <v>0</v>
      </c>
    </row>
    <row r="168" spans="1:19" s="587" customFormat="1" ht="40.5">
      <c r="A168" s="1574"/>
      <c r="B168" s="1575" t="s">
        <v>454</v>
      </c>
      <c r="C168" s="1576" t="s">
        <v>226</v>
      </c>
      <c r="D168" s="1577">
        <f>SUM(E168:H168)</f>
        <v>5</v>
      </c>
      <c r="E168" s="1578">
        <v>0</v>
      </c>
      <c r="F168" s="1579">
        <v>5</v>
      </c>
      <c r="G168" s="1580">
        <v>0</v>
      </c>
      <c r="H168" s="1581">
        <v>0</v>
      </c>
      <c r="I168" s="1582"/>
      <c r="J168" s="1583"/>
      <c r="K168" s="1583"/>
      <c r="L168" s="1583"/>
      <c r="M168" s="1583"/>
      <c r="N168" s="1584"/>
      <c r="O168" s="1585"/>
      <c r="P168" s="1545" t="s">
        <v>447</v>
      </c>
      <c r="Q168" s="983" t="s">
        <v>392</v>
      </c>
      <c r="R168" s="983" t="s">
        <v>399</v>
      </c>
      <c r="S168" s="983">
        <v>0</v>
      </c>
    </row>
    <row r="169" spans="1:19" s="587" customFormat="1" ht="60.75">
      <c r="A169" s="1586"/>
      <c r="B169" s="1587" t="s">
        <v>320</v>
      </c>
      <c r="C169" s="1588" t="s">
        <v>25</v>
      </c>
      <c r="D169" s="1589">
        <f>SUM(D170)</f>
        <v>300</v>
      </c>
      <c r="E169" s="1589">
        <f t="shared" ref="E169:H169" si="50">SUM(E170)</f>
        <v>75</v>
      </c>
      <c r="F169" s="1589">
        <f t="shared" si="50"/>
        <v>75</v>
      </c>
      <c r="G169" s="1589">
        <f t="shared" si="50"/>
        <v>75</v>
      </c>
      <c r="H169" s="1589">
        <f t="shared" si="50"/>
        <v>75</v>
      </c>
      <c r="I169" s="1590"/>
      <c r="J169" s="1591">
        <v>300000</v>
      </c>
      <c r="K169" s="1592"/>
      <c r="L169" s="1592"/>
      <c r="M169" s="1592"/>
      <c r="N169" s="1593">
        <f>SUM(J169:M169)</f>
        <v>300000</v>
      </c>
      <c r="O169" s="1594" t="s">
        <v>530</v>
      </c>
      <c r="P169" s="1595"/>
      <c r="Q169" s="998">
        <v>259</v>
      </c>
      <c r="R169" s="998">
        <v>214</v>
      </c>
      <c r="S169" s="998">
        <v>89</v>
      </c>
    </row>
    <row r="170" spans="1:19" s="587" customFormat="1" ht="69" customHeight="1">
      <c r="A170" s="426"/>
      <c r="B170" s="1268" t="s">
        <v>448</v>
      </c>
      <c r="C170" s="1205" t="s">
        <v>25</v>
      </c>
      <c r="D170" s="873">
        <f>SUM(E170:H170)</f>
        <v>300</v>
      </c>
      <c r="E170" s="1029">
        <v>75</v>
      </c>
      <c r="F170" s="1030">
        <v>75</v>
      </c>
      <c r="G170" s="1031">
        <v>75</v>
      </c>
      <c r="H170" s="1032">
        <v>75</v>
      </c>
      <c r="I170" s="1033"/>
      <c r="J170" s="1034"/>
      <c r="K170" s="1034"/>
      <c r="L170" s="1034"/>
      <c r="M170" s="1034"/>
      <c r="N170" s="1035"/>
      <c r="O170" s="1036"/>
      <c r="P170" s="1037" t="s">
        <v>447</v>
      </c>
      <c r="Q170" s="1038">
        <v>259</v>
      </c>
      <c r="R170" s="1038">
        <v>214</v>
      </c>
      <c r="S170" s="1038">
        <v>89</v>
      </c>
    </row>
    <row r="171" spans="1:19" s="587" customFormat="1" ht="40.5">
      <c r="A171" s="1507"/>
      <c r="B171" s="1508" t="s">
        <v>321</v>
      </c>
      <c r="C171" s="1509"/>
      <c r="D171" s="1511"/>
      <c r="E171" s="1512"/>
      <c r="F171" s="1513"/>
      <c r="G171" s="1514"/>
      <c r="H171" s="1515"/>
      <c r="I171" s="994"/>
      <c r="J171" s="1505">
        <v>177250</v>
      </c>
      <c r="K171" s="995"/>
      <c r="L171" s="995"/>
      <c r="M171" s="995"/>
      <c r="N171" s="1506">
        <f>SUM(I171:M171)</f>
        <v>177250</v>
      </c>
      <c r="O171" s="996" t="s">
        <v>530</v>
      </c>
      <c r="P171" s="997"/>
      <c r="Q171" s="983"/>
      <c r="R171" s="983"/>
      <c r="S171" s="983"/>
    </row>
    <row r="172" spans="1:19" s="587" customFormat="1" ht="60.75">
      <c r="A172" s="426"/>
      <c r="B172" s="1242" t="s">
        <v>415</v>
      </c>
      <c r="C172" s="1205" t="s">
        <v>135</v>
      </c>
      <c r="D172" s="873">
        <f>SUM(D185+D177+D173)</f>
        <v>34</v>
      </c>
      <c r="E172" s="873">
        <f t="shared" ref="E172:H172" si="51">SUM(E185+E177+E173)</f>
        <v>6</v>
      </c>
      <c r="F172" s="873">
        <f t="shared" si="51"/>
        <v>13</v>
      </c>
      <c r="G172" s="873">
        <f t="shared" si="51"/>
        <v>9</v>
      </c>
      <c r="H172" s="873">
        <f t="shared" si="51"/>
        <v>6</v>
      </c>
      <c r="I172" s="578"/>
      <c r="J172" s="579"/>
      <c r="K172" s="579"/>
      <c r="L172" s="579"/>
      <c r="M172" s="579"/>
      <c r="N172" s="580"/>
      <c r="O172" s="936"/>
      <c r="P172" s="937"/>
      <c r="Q172" s="983">
        <v>30</v>
      </c>
      <c r="R172" s="983">
        <v>33</v>
      </c>
      <c r="S172" s="983">
        <v>18</v>
      </c>
    </row>
    <row r="173" spans="1:19" s="437" customFormat="1">
      <c r="A173" s="416"/>
      <c r="B173" s="1243" t="s">
        <v>322</v>
      </c>
      <c r="C173" s="1209" t="s">
        <v>135</v>
      </c>
      <c r="D173" s="699">
        <f>SUM(D174:D176)</f>
        <v>3</v>
      </c>
      <c r="E173" s="699">
        <f t="shared" ref="E173:H173" si="52">SUM(E174:E176)</f>
        <v>0</v>
      </c>
      <c r="F173" s="699">
        <f t="shared" si="52"/>
        <v>3</v>
      </c>
      <c r="G173" s="699">
        <f t="shared" si="52"/>
        <v>0</v>
      </c>
      <c r="H173" s="699">
        <f t="shared" si="52"/>
        <v>0</v>
      </c>
      <c r="I173" s="493"/>
      <c r="J173" s="494"/>
      <c r="K173" s="494"/>
      <c r="L173" s="494"/>
      <c r="M173" s="494"/>
      <c r="N173" s="495"/>
      <c r="O173" s="938"/>
      <c r="P173" s="944"/>
      <c r="Q173" s="674">
        <v>2</v>
      </c>
      <c r="R173" s="674">
        <v>1</v>
      </c>
      <c r="S173" s="674">
        <v>0</v>
      </c>
    </row>
    <row r="174" spans="1:19" s="587" customFormat="1" ht="40.5" hidden="1">
      <c r="A174" s="418"/>
      <c r="B174" s="1244" t="s">
        <v>323</v>
      </c>
      <c r="C174" s="1204" t="s">
        <v>135</v>
      </c>
      <c r="D174" s="659">
        <f>SUM(E174:H174)</f>
        <v>1</v>
      </c>
      <c r="E174" s="660">
        <v>0</v>
      </c>
      <c r="F174" s="661">
        <v>1</v>
      </c>
      <c r="G174" s="662">
        <v>0</v>
      </c>
      <c r="H174" s="663">
        <v>0</v>
      </c>
      <c r="I174" s="578"/>
      <c r="J174" s="579"/>
      <c r="K174" s="579"/>
      <c r="L174" s="579"/>
      <c r="M174" s="579"/>
      <c r="N174" s="580"/>
      <c r="O174" s="936"/>
      <c r="P174" s="937" t="s">
        <v>452</v>
      </c>
      <c r="Q174" s="983">
        <v>1</v>
      </c>
      <c r="R174" s="983">
        <v>0</v>
      </c>
      <c r="S174" s="983">
        <v>0</v>
      </c>
    </row>
    <row r="175" spans="1:19" s="587" customFormat="1" ht="45.75" hidden="1" customHeight="1">
      <c r="A175" s="430"/>
      <c r="B175" s="1259" t="s">
        <v>324</v>
      </c>
      <c r="C175" s="1223" t="s">
        <v>135</v>
      </c>
      <c r="D175" s="563">
        <f>SUM(E175:H175)</f>
        <v>1</v>
      </c>
      <c r="E175" s="564">
        <v>0</v>
      </c>
      <c r="F175" s="565">
        <v>1</v>
      </c>
      <c r="G175" s="566">
        <v>0</v>
      </c>
      <c r="H175" s="567">
        <v>0</v>
      </c>
      <c r="I175" s="578"/>
      <c r="J175" s="579"/>
      <c r="K175" s="579"/>
      <c r="L175" s="579"/>
      <c r="M175" s="579"/>
      <c r="N175" s="580"/>
      <c r="O175" s="936"/>
      <c r="P175" s="937" t="s">
        <v>431</v>
      </c>
      <c r="Q175" s="983">
        <v>1</v>
      </c>
      <c r="R175" s="983">
        <v>1</v>
      </c>
      <c r="S175" s="983">
        <v>0</v>
      </c>
    </row>
    <row r="176" spans="1:19" s="587" customFormat="1" ht="40.5" hidden="1">
      <c r="A176" s="433"/>
      <c r="B176" s="1269" t="s">
        <v>325</v>
      </c>
      <c r="C176" s="1232" t="s">
        <v>135</v>
      </c>
      <c r="D176" s="659">
        <f>SUM(E176:H176)</f>
        <v>1</v>
      </c>
      <c r="E176" s="660">
        <v>0</v>
      </c>
      <c r="F176" s="661">
        <v>1</v>
      </c>
      <c r="G176" s="662">
        <v>0</v>
      </c>
      <c r="H176" s="663">
        <v>0</v>
      </c>
      <c r="I176" s="578"/>
      <c r="J176" s="579"/>
      <c r="K176" s="579"/>
      <c r="L176" s="579"/>
      <c r="M176" s="579"/>
      <c r="N176" s="580"/>
      <c r="O176" s="936"/>
      <c r="P176" s="937" t="s">
        <v>453</v>
      </c>
      <c r="Q176" s="983">
        <v>0</v>
      </c>
      <c r="R176" s="983">
        <v>0</v>
      </c>
      <c r="S176" s="983">
        <v>0</v>
      </c>
    </row>
    <row r="177" spans="1:19" s="587" customFormat="1" ht="40.5">
      <c r="A177" s="429"/>
      <c r="B177" s="1260" t="s">
        <v>326</v>
      </c>
      <c r="C177" s="1224" t="s">
        <v>135</v>
      </c>
      <c r="D177" s="764">
        <f>SUM(D178:D184)</f>
        <v>15</v>
      </c>
      <c r="E177" s="764">
        <f t="shared" ref="E177:H177" si="53">SUM(E178:E184)</f>
        <v>3</v>
      </c>
      <c r="F177" s="764">
        <f t="shared" si="53"/>
        <v>4</v>
      </c>
      <c r="G177" s="764">
        <f t="shared" si="53"/>
        <v>5</v>
      </c>
      <c r="H177" s="764">
        <f t="shared" si="53"/>
        <v>3</v>
      </c>
      <c r="I177" s="578"/>
      <c r="J177" s="579"/>
      <c r="K177" s="579"/>
      <c r="L177" s="579"/>
      <c r="M177" s="579"/>
      <c r="N177" s="580"/>
      <c r="O177" s="936"/>
      <c r="P177" s="937"/>
      <c r="Q177" s="983">
        <v>14</v>
      </c>
      <c r="R177" s="983">
        <v>18</v>
      </c>
      <c r="S177" s="983">
        <v>9</v>
      </c>
    </row>
    <row r="178" spans="1:19" s="587" customFormat="1" ht="40.5" hidden="1">
      <c r="A178" s="418"/>
      <c r="B178" s="1244" t="s">
        <v>327</v>
      </c>
      <c r="C178" s="1204" t="s">
        <v>135</v>
      </c>
      <c r="D178" s="659">
        <f t="shared" ref="D178:D184" si="54">SUM(E178:H178)</f>
        <v>1</v>
      </c>
      <c r="E178" s="660">
        <v>0</v>
      </c>
      <c r="F178" s="661">
        <v>0</v>
      </c>
      <c r="G178" s="662">
        <v>0</v>
      </c>
      <c r="H178" s="663">
        <v>1</v>
      </c>
      <c r="I178" s="578"/>
      <c r="J178" s="579"/>
      <c r="K178" s="579"/>
      <c r="L178" s="579"/>
      <c r="M178" s="579"/>
      <c r="N178" s="580"/>
      <c r="O178" s="936"/>
      <c r="P178" s="937" t="s">
        <v>452</v>
      </c>
      <c r="Q178" s="983">
        <v>0</v>
      </c>
      <c r="R178" s="983">
        <v>0</v>
      </c>
      <c r="S178" s="983">
        <v>1</v>
      </c>
    </row>
    <row r="179" spans="1:19" s="437" customFormat="1" hidden="1">
      <c r="A179" s="418"/>
      <c r="B179" s="1244" t="s">
        <v>328</v>
      </c>
      <c r="C179" s="1204" t="s">
        <v>135</v>
      </c>
      <c r="D179" s="659">
        <f t="shared" si="54"/>
        <v>3</v>
      </c>
      <c r="E179" s="660">
        <v>1</v>
      </c>
      <c r="F179" s="661">
        <v>0</v>
      </c>
      <c r="G179" s="662">
        <v>1</v>
      </c>
      <c r="H179" s="663">
        <v>1</v>
      </c>
      <c r="I179" s="578"/>
      <c r="J179" s="579"/>
      <c r="K179" s="579"/>
      <c r="L179" s="579"/>
      <c r="M179" s="579"/>
      <c r="N179" s="580"/>
      <c r="O179" s="936"/>
      <c r="P179" s="937" t="s">
        <v>443</v>
      </c>
      <c r="Q179" s="983">
        <v>2</v>
      </c>
      <c r="R179" s="983">
        <v>5</v>
      </c>
      <c r="S179" s="674">
        <v>1</v>
      </c>
    </row>
    <row r="180" spans="1:19" s="437" customFormat="1" ht="24" hidden="1" customHeight="1">
      <c r="A180" s="418"/>
      <c r="B180" s="1244" t="s">
        <v>329</v>
      </c>
      <c r="C180" s="1204" t="s">
        <v>135</v>
      </c>
      <c r="D180" s="611">
        <f t="shared" si="54"/>
        <v>3</v>
      </c>
      <c r="E180" s="612">
        <v>1</v>
      </c>
      <c r="F180" s="613">
        <v>1</v>
      </c>
      <c r="G180" s="614">
        <v>1</v>
      </c>
      <c r="H180" s="615">
        <v>0</v>
      </c>
      <c r="I180" s="578"/>
      <c r="J180" s="579"/>
      <c r="K180" s="579"/>
      <c r="L180" s="579"/>
      <c r="M180" s="579"/>
      <c r="N180" s="580"/>
      <c r="O180" s="936"/>
      <c r="P180" s="937" t="s">
        <v>431</v>
      </c>
      <c r="Q180" s="983">
        <v>5</v>
      </c>
      <c r="R180" s="983">
        <v>5</v>
      </c>
      <c r="S180" s="674">
        <v>3</v>
      </c>
    </row>
    <row r="181" spans="1:19" s="437" customFormat="1" hidden="1">
      <c r="A181" s="418"/>
      <c r="B181" s="1244" t="s">
        <v>330</v>
      </c>
      <c r="C181" s="1204" t="s">
        <v>135</v>
      </c>
      <c r="D181" s="659">
        <f t="shared" si="54"/>
        <v>3</v>
      </c>
      <c r="E181" s="660">
        <v>1</v>
      </c>
      <c r="F181" s="661">
        <v>1</v>
      </c>
      <c r="G181" s="662">
        <v>1</v>
      </c>
      <c r="H181" s="663">
        <v>0</v>
      </c>
      <c r="I181" s="578"/>
      <c r="J181" s="579"/>
      <c r="K181" s="579"/>
      <c r="L181" s="579"/>
      <c r="M181" s="579"/>
      <c r="N181" s="580"/>
      <c r="O181" s="936"/>
      <c r="P181" s="937" t="s">
        <v>447</v>
      </c>
      <c r="Q181" s="983">
        <v>2</v>
      </c>
      <c r="R181" s="983">
        <v>3</v>
      </c>
      <c r="S181" s="674">
        <v>2</v>
      </c>
    </row>
    <row r="182" spans="1:19" s="437" customFormat="1" hidden="1">
      <c r="A182" s="418"/>
      <c r="B182" s="1244" t="s">
        <v>331</v>
      </c>
      <c r="C182" s="1204" t="s">
        <v>135</v>
      </c>
      <c r="D182" s="659">
        <f t="shared" si="54"/>
        <v>2</v>
      </c>
      <c r="E182" s="660">
        <v>0</v>
      </c>
      <c r="F182" s="661">
        <v>1</v>
      </c>
      <c r="G182" s="662">
        <v>0</v>
      </c>
      <c r="H182" s="663">
        <v>1</v>
      </c>
      <c r="I182" s="578"/>
      <c r="J182" s="579"/>
      <c r="K182" s="579"/>
      <c r="L182" s="579"/>
      <c r="M182" s="579"/>
      <c r="N182" s="580"/>
      <c r="O182" s="936"/>
      <c r="P182" s="937" t="s">
        <v>446</v>
      </c>
      <c r="Q182" s="983">
        <v>2</v>
      </c>
      <c r="R182" s="983">
        <v>2</v>
      </c>
      <c r="S182" s="674">
        <v>2</v>
      </c>
    </row>
    <row r="183" spans="1:19" s="437" customFormat="1" hidden="1">
      <c r="A183" s="418"/>
      <c r="B183" s="1244" t="s">
        <v>332</v>
      </c>
      <c r="C183" s="1204" t="s">
        <v>135</v>
      </c>
      <c r="D183" s="563">
        <f t="shared" si="54"/>
        <v>2</v>
      </c>
      <c r="E183" s="564">
        <v>0</v>
      </c>
      <c r="F183" s="565">
        <v>1</v>
      </c>
      <c r="G183" s="566">
        <v>1</v>
      </c>
      <c r="H183" s="567">
        <v>0</v>
      </c>
      <c r="I183" s="578"/>
      <c r="J183" s="579"/>
      <c r="K183" s="579"/>
      <c r="L183" s="579"/>
      <c r="M183" s="579"/>
      <c r="N183" s="580"/>
      <c r="O183" s="936"/>
      <c r="P183" s="937" t="s">
        <v>450</v>
      </c>
      <c r="Q183" s="983">
        <v>2</v>
      </c>
      <c r="R183" s="983">
        <v>2</v>
      </c>
      <c r="S183" s="674">
        <v>0</v>
      </c>
    </row>
    <row r="184" spans="1:19" s="437" customFormat="1" ht="24.75" hidden="1" customHeight="1">
      <c r="A184" s="430"/>
      <c r="B184" s="1259" t="s">
        <v>333</v>
      </c>
      <c r="C184" s="1223" t="s">
        <v>135</v>
      </c>
      <c r="D184" s="1039">
        <f t="shared" si="54"/>
        <v>1</v>
      </c>
      <c r="E184" s="1040">
        <v>0</v>
      </c>
      <c r="F184" s="1041">
        <v>0</v>
      </c>
      <c r="G184" s="1042">
        <v>1</v>
      </c>
      <c r="H184" s="1043">
        <v>0</v>
      </c>
      <c r="I184" s="1044"/>
      <c r="J184" s="1045"/>
      <c r="K184" s="1045"/>
      <c r="L184" s="1045"/>
      <c r="M184" s="1045"/>
      <c r="N184" s="1046"/>
      <c r="O184" s="1047"/>
      <c r="P184" s="1048" t="s">
        <v>453</v>
      </c>
      <c r="Q184" s="983">
        <v>1</v>
      </c>
      <c r="R184" s="983">
        <v>1</v>
      </c>
      <c r="S184" s="674">
        <v>0</v>
      </c>
    </row>
    <row r="185" spans="1:19" s="437" customFormat="1" ht="40.5">
      <c r="A185" s="416"/>
      <c r="B185" s="1243" t="s">
        <v>334</v>
      </c>
      <c r="C185" s="1209" t="s">
        <v>135</v>
      </c>
      <c r="D185" s="764">
        <f>SUM(D186:D192)</f>
        <v>16</v>
      </c>
      <c r="E185" s="764">
        <f t="shared" ref="E185:H185" si="55">SUM(E186:E192)</f>
        <v>3</v>
      </c>
      <c r="F185" s="764">
        <f t="shared" si="55"/>
        <v>6</v>
      </c>
      <c r="G185" s="764">
        <f t="shared" si="55"/>
        <v>4</v>
      </c>
      <c r="H185" s="764">
        <f t="shared" si="55"/>
        <v>3</v>
      </c>
      <c r="I185" s="578"/>
      <c r="J185" s="579"/>
      <c r="K185" s="579"/>
      <c r="L185" s="579"/>
      <c r="M185" s="579"/>
      <c r="N185" s="580"/>
      <c r="O185" s="936"/>
      <c r="P185" s="937"/>
      <c r="Q185" s="983">
        <v>14</v>
      </c>
      <c r="R185" s="983">
        <v>14</v>
      </c>
      <c r="S185" s="983">
        <v>9</v>
      </c>
    </row>
    <row r="186" spans="1:19" s="437" customFormat="1" ht="40.5" hidden="1">
      <c r="A186" s="418"/>
      <c r="B186" s="1244" t="s">
        <v>335</v>
      </c>
      <c r="C186" s="1204" t="s">
        <v>135</v>
      </c>
      <c r="D186" s="563">
        <f t="shared" ref="D186:D193" si="56">SUM(E186:H186)</f>
        <v>4</v>
      </c>
      <c r="E186" s="564">
        <v>1</v>
      </c>
      <c r="F186" s="565">
        <v>1</v>
      </c>
      <c r="G186" s="566">
        <v>1</v>
      </c>
      <c r="H186" s="567">
        <v>1</v>
      </c>
      <c r="I186" s="578"/>
      <c r="J186" s="579"/>
      <c r="K186" s="579"/>
      <c r="L186" s="579"/>
      <c r="M186" s="579"/>
      <c r="N186" s="580"/>
      <c r="O186" s="936"/>
      <c r="P186" s="937" t="s">
        <v>452</v>
      </c>
      <c r="Q186" s="983">
        <v>2</v>
      </c>
      <c r="R186" s="983">
        <v>3</v>
      </c>
      <c r="S186" s="983">
        <v>3</v>
      </c>
    </row>
    <row r="187" spans="1:19" s="437" customFormat="1" hidden="1">
      <c r="A187" s="418"/>
      <c r="B187" s="1244" t="s">
        <v>336</v>
      </c>
      <c r="C187" s="1204" t="s">
        <v>135</v>
      </c>
      <c r="D187" s="659">
        <f t="shared" si="56"/>
        <v>3</v>
      </c>
      <c r="E187" s="660">
        <v>1</v>
      </c>
      <c r="F187" s="661">
        <v>1</v>
      </c>
      <c r="G187" s="662">
        <v>1</v>
      </c>
      <c r="H187" s="663">
        <v>0</v>
      </c>
      <c r="I187" s="493"/>
      <c r="J187" s="494"/>
      <c r="K187" s="494"/>
      <c r="L187" s="494"/>
      <c r="M187" s="494"/>
      <c r="N187" s="495"/>
      <c r="O187" s="938"/>
      <c r="P187" s="944" t="s">
        <v>447</v>
      </c>
      <c r="Q187" s="674">
        <v>2</v>
      </c>
      <c r="R187" s="674">
        <v>3</v>
      </c>
      <c r="S187" s="674">
        <v>1</v>
      </c>
    </row>
    <row r="188" spans="1:19" s="437" customFormat="1" hidden="1">
      <c r="A188" s="418"/>
      <c r="B188" s="1244" t="s">
        <v>337</v>
      </c>
      <c r="C188" s="1204" t="s">
        <v>135</v>
      </c>
      <c r="D188" s="634">
        <f t="shared" si="56"/>
        <v>2</v>
      </c>
      <c r="E188" s="646">
        <v>0</v>
      </c>
      <c r="F188" s="647">
        <v>1</v>
      </c>
      <c r="G188" s="648">
        <v>0</v>
      </c>
      <c r="H188" s="649">
        <v>1</v>
      </c>
      <c r="I188" s="493"/>
      <c r="J188" s="494"/>
      <c r="K188" s="494"/>
      <c r="L188" s="494"/>
      <c r="M188" s="494"/>
      <c r="N188" s="495"/>
      <c r="O188" s="938"/>
      <c r="P188" s="944" t="s">
        <v>446</v>
      </c>
      <c r="Q188" s="674">
        <v>3</v>
      </c>
      <c r="R188" s="674">
        <v>2</v>
      </c>
      <c r="S188" s="674">
        <v>1</v>
      </c>
    </row>
    <row r="189" spans="1:19" s="437" customFormat="1" hidden="1">
      <c r="A189" s="430"/>
      <c r="B189" s="1259" t="s">
        <v>338</v>
      </c>
      <c r="C189" s="1223" t="s">
        <v>135</v>
      </c>
      <c r="D189" s="723">
        <f t="shared" si="56"/>
        <v>2</v>
      </c>
      <c r="E189" s="724">
        <v>0</v>
      </c>
      <c r="F189" s="725">
        <v>1</v>
      </c>
      <c r="G189" s="726">
        <v>0</v>
      </c>
      <c r="H189" s="727">
        <v>1</v>
      </c>
      <c r="I189" s="671"/>
      <c r="J189" s="672"/>
      <c r="K189" s="672"/>
      <c r="L189" s="672"/>
      <c r="M189" s="672"/>
      <c r="N189" s="673"/>
      <c r="O189" s="940"/>
      <c r="P189" s="947" t="s">
        <v>453</v>
      </c>
      <c r="Q189" s="674">
        <v>2</v>
      </c>
      <c r="R189" s="674">
        <v>3</v>
      </c>
      <c r="S189" s="674">
        <v>1</v>
      </c>
    </row>
    <row r="190" spans="1:19" s="437" customFormat="1" hidden="1">
      <c r="A190" s="418"/>
      <c r="B190" s="1244" t="s">
        <v>339</v>
      </c>
      <c r="C190" s="1204" t="s">
        <v>135</v>
      </c>
      <c r="D190" s="558">
        <f t="shared" si="56"/>
        <v>3</v>
      </c>
      <c r="E190" s="559">
        <v>1</v>
      </c>
      <c r="F190" s="560">
        <v>1</v>
      </c>
      <c r="G190" s="561">
        <v>1</v>
      </c>
      <c r="H190" s="562">
        <v>0</v>
      </c>
      <c r="I190" s="493"/>
      <c r="J190" s="494"/>
      <c r="K190" s="494"/>
      <c r="L190" s="494"/>
      <c r="M190" s="494"/>
      <c r="N190" s="495"/>
      <c r="O190" s="938"/>
      <c r="P190" s="944" t="s">
        <v>452</v>
      </c>
      <c r="Q190" s="674">
        <v>3</v>
      </c>
      <c r="R190" s="674">
        <v>2</v>
      </c>
      <c r="S190" s="674">
        <v>0</v>
      </c>
    </row>
    <row r="191" spans="1:19" s="587" customFormat="1" ht="42.75" hidden="1" customHeight="1">
      <c r="A191" s="418"/>
      <c r="B191" s="1248" t="s">
        <v>498</v>
      </c>
      <c r="C191" s="1204" t="s">
        <v>135</v>
      </c>
      <c r="D191" s="563">
        <f>SUM(E191:H191)</f>
        <v>1</v>
      </c>
      <c r="E191" s="564">
        <v>0</v>
      </c>
      <c r="F191" s="565">
        <v>1</v>
      </c>
      <c r="G191" s="566">
        <v>0</v>
      </c>
      <c r="H191" s="567">
        <v>0</v>
      </c>
      <c r="I191" s="578"/>
      <c r="J191" s="579"/>
      <c r="K191" s="579"/>
      <c r="L191" s="579"/>
      <c r="M191" s="579"/>
      <c r="N191" s="580"/>
      <c r="O191" s="936"/>
      <c r="P191" s="937" t="s">
        <v>452</v>
      </c>
      <c r="Q191" s="983"/>
      <c r="R191" s="983"/>
      <c r="S191" s="983"/>
    </row>
    <row r="192" spans="1:19" s="437" customFormat="1" hidden="1">
      <c r="A192" s="420"/>
      <c r="B192" s="1248" t="s">
        <v>497</v>
      </c>
      <c r="C192" s="1213" t="s">
        <v>135</v>
      </c>
      <c r="D192" s="558">
        <f t="shared" si="56"/>
        <v>1</v>
      </c>
      <c r="E192" s="559">
        <v>0</v>
      </c>
      <c r="F192" s="560">
        <v>0</v>
      </c>
      <c r="G192" s="561">
        <v>1</v>
      </c>
      <c r="H192" s="562">
        <v>0</v>
      </c>
      <c r="I192" s="493"/>
      <c r="J192" s="494"/>
      <c r="K192" s="494"/>
      <c r="L192" s="494"/>
      <c r="M192" s="494"/>
      <c r="N192" s="495"/>
      <c r="O192" s="938"/>
      <c r="P192" s="944" t="s">
        <v>452</v>
      </c>
      <c r="Q192" s="674">
        <v>0</v>
      </c>
      <c r="R192" s="674">
        <v>0</v>
      </c>
      <c r="S192" s="674">
        <v>0</v>
      </c>
    </row>
    <row r="193" spans="1:19" s="587" customFormat="1" ht="40.5">
      <c r="A193" s="432"/>
      <c r="B193" s="1242" t="s">
        <v>416</v>
      </c>
      <c r="C193" s="1205" t="s">
        <v>135</v>
      </c>
      <c r="D193" s="863">
        <f t="shared" si="56"/>
        <v>1</v>
      </c>
      <c r="E193" s="878">
        <v>0</v>
      </c>
      <c r="F193" s="879">
        <v>1</v>
      </c>
      <c r="G193" s="880">
        <v>0</v>
      </c>
      <c r="H193" s="881">
        <v>0</v>
      </c>
      <c r="I193" s="578"/>
      <c r="J193" s="579"/>
      <c r="K193" s="579"/>
      <c r="L193" s="579"/>
      <c r="M193" s="579"/>
      <c r="N193" s="580"/>
      <c r="O193" s="936"/>
      <c r="P193" s="937" t="s">
        <v>428</v>
      </c>
      <c r="Q193" s="983">
        <v>7</v>
      </c>
      <c r="R193" s="983">
        <v>1</v>
      </c>
      <c r="S193" s="983">
        <v>3</v>
      </c>
    </row>
    <row r="194" spans="1:19" s="587" customFormat="1" ht="40.5">
      <c r="A194" s="434"/>
      <c r="B194" s="1270" t="s">
        <v>417</v>
      </c>
      <c r="C194" s="1233"/>
      <c r="D194" s="582"/>
      <c r="E194" s="583"/>
      <c r="F194" s="584"/>
      <c r="G194" s="585"/>
      <c r="H194" s="586"/>
      <c r="I194" s="578"/>
      <c r="J194" s="579"/>
      <c r="K194" s="579"/>
      <c r="L194" s="579"/>
      <c r="M194" s="579"/>
      <c r="N194" s="580"/>
      <c r="O194" s="936"/>
      <c r="P194" s="937"/>
      <c r="Q194" s="983"/>
      <c r="R194" s="983"/>
      <c r="S194" s="983"/>
    </row>
    <row r="195" spans="1:19" s="587" customFormat="1" ht="47.25" customHeight="1">
      <c r="A195" s="435"/>
      <c r="B195" s="1271" t="s">
        <v>429</v>
      </c>
      <c r="C195" s="1234" t="s">
        <v>135</v>
      </c>
      <c r="D195" s="563">
        <f>SUM(E195:H195)</f>
        <v>3</v>
      </c>
      <c r="E195" s="564">
        <v>0</v>
      </c>
      <c r="F195" s="565">
        <v>1</v>
      </c>
      <c r="G195" s="566">
        <v>1</v>
      </c>
      <c r="H195" s="567">
        <v>1</v>
      </c>
      <c r="I195" s="578"/>
      <c r="J195" s="579"/>
      <c r="K195" s="579"/>
      <c r="L195" s="579"/>
      <c r="M195" s="579"/>
      <c r="N195" s="580"/>
      <c r="O195" s="936"/>
      <c r="P195" s="937" t="s">
        <v>428</v>
      </c>
      <c r="Q195" s="983">
        <v>6</v>
      </c>
      <c r="R195" s="983">
        <v>6</v>
      </c>
      <c r="S195" s="983">
        <v>3</v>
      </c>
    </row>
    <row r="196" spans="1:19" s="587" customFormat="1" ht="66.75" customHeight="1">
      <c r="A196" s="1574"/>
      <c r="B196" s="1596" t="s">
        <v>430</v>
      </c>
      <c r="C196" s="1597" t="s">
        <v>340</v>
      </c>
      <c r="D196" s="1598">
        <f>SUM(E196:H196)</f>
        <v>2</v>
      </c>
      <c r="E196" s="1599">
        <v>0</v>
      </c>
      <c r="F196" s="1600">
        <v>0</v>
      </c>
      <c r="G196" s="1601">
        <v>1</v>
      </c>
      <c r="H196" s="1602">
        <v>1</v>
      </c>
      <c r="I196" s="1582"/>
      <c r="J196" s="1583"/>
      <c r="K196" s="1583"/>
      <c r="L196" s="1583"/>
      <c r="M196" s="1583"/>
      <c r="N196" s="1584"/>
      <c r="O196" s="1585"/>
      <c r="P196" s="1545" t="s">
        <v>428</v>
      </c>
      <c r="Q196" s="983">
        <v>2</v>
      </c>
      <c r="R196" s="983">
        <v>4</v>
      </c>
      <c r="S196" s="983">
        <v>0</v>
      </c>
    </row>
    <row r="197" spans="1:19" s="588" customFormat="1">
      <c r="A197" s="1604"/>
      <c r="B197" s="1604"/>
      <c r="C197" s="1605"/>
      <c r="D197" s="1607"/>
      <c r="E197" s="1608"/>
      <c r="F197" s="1609"/>
      <c r="G197" s="1610"/>
      <c r="H197" s="1610"/>
      <c r="I197" s="1607"/>
      <c r="J197" s="1609"/>
      <c r="K197" s="1607"/>
      <c r="L197" s="1607"/>
      <c r="M197" s="1607"/>
      <c r="N197" s="1611"/>
      <c r="O197" s="1606"/>
      <c r="P197" s="1612"/>
      <c r="Q197" s="1603"/>
      <c r="R197" s="990"/>
      <c r="S197" s="990"/>
    </row>
    <row r="198" spans="1:19" s="437" customFormat="1">
      <c r="A198" s="498"/>
      <c r="B198" s="499"/>
      <c r="C198" s="500"/>
      <c r="D198" s="500"/>
      <c r="E198" s="501"/>
      <c r="F198" s="502"/>
      <c r="G198" s="502"/>
      <c r="H198" s="502"/>
      <c r="I198" s="503"/>
      <c r="J198" s="504"/>
      <c r="K198" s="503"/>
      <c r="L198" s="503"/>
      <c r="M198" s="503"/>
      <c r="N198" s="505"/>
      <c r="O198" s="506"/>
      <c r="Q198" s="675"/>
      <c r="R198" s="675"/>
      <c r="S198" s="675"/>
    </row>
    <row r="199" spans="1:19" s="437" customFormat="1">
      <c r="A199" s="498"/>
      <c r="B199" s="507" t="s">
        <v>419</v>
      </c>
      <c r="C199" s="508"/>
      <c r="D199" s="508"/>
      <c r="E199" s="509"/>
      <c r="F199" s="502"/>
      <c r="G199" s="502"/>
      <c r="H199" s="502"/>
      <c r="I199" s="503"/>
      <c r="J199" s="504"/>
      <c r="K199" s="503"/>
      <c r="L199" s="503"/>
      <c r="M199" s="503"/>
      <c r="N199" s="505"/>
      <c r="O199" s="506"/>
      <c r="Q199" s="675"/>
      <c r="R199" s="675"/>
      <c r="S199" s="675"/>
    </row>
    <row r="200" spans="1:19" s="437" customFormat="1">
      <c r="A200" s="498"/>
      <c r="B200" s="1280" t="s">
        <v>522</v>
      </c>
      <c r="C200" s="500"/>
      <c r="D200" s="500"/>
      <c r="E200" s="501"/>
      <c r="F200" s="502"/>
      <c r="G200" s="1279"/>
      <c r="H200" s="502"/>
      <c r="I200" s="503"/>
      <c r="J200" s="504"/>
      <c r="K200" s="503"/>
      <c r="L200" s="503"/>
      <c r="M200" s="503"/>
      <c r="N200" s="505"/>
      <c r="O200" s="506"/>
      <c r="Q200" s="675"/>
      <c r="R200" s="675"/>
      <c r="S200" s="675"/>
    </row>
    <row r="201" spans="1:19" s="437" customFormat="1">
      <c r="A201" s="498"/>
      <c r="B201" s="1280" t="s">
        <v>523</v>
      </c>
      <c r="C201" s="500"/>
      <c r="D201" s="500"/>
      <c r="E201" s="501"/>
      <c r="F201" s="502"/>
      <c r="G201" s="502"/>
      <c r="H201" s="502"/>
      <c r="I201" s="503"/>
      <c r="J201" s="504"/>
      <c r="K201" s="503"/>
      <c r="L201" s="503"/>
      <c r="M201" s="503"/>
      <c r="N201" s="505"/>
      <c r="O201" s="506"/>
      <c r="Q201" s="675"/>
      <c r="R201" s="675"/>
      <c r="S201" s="675"/>
    </row>
    <row r="202" spans="1:19" s="437" customFormat="1" ht="21" customHeight="1">
      <c r="A202" s="498"/>
      <c r="B202" s="499" t="s">
        <v>524</v>
      </c>
      <c r="C202" s="500"/>
      <c r="D202" s="500"/>
      <c r="E202" s="501"/>
      <c r="F202" s="502"/>
      <c r="G202" s="502"/>
      <c r="H202" s="502"/>
      <c r="I202" s="503"/>
      <c r="J202" s="504"/>
      <c r="K202" s="503"/>
      <c r="L202" s="503"/>
      <c r="M202" s="503"/>
      <c r="N202" s="505"/>
      <c r="O202" s="506"/>
      <c r="Q202" s="675"/>
      <c r="R202" s="675"/>
      <c r="S202" s="675"/>
    </row>
    <row r="203" spans="1:19" s="437" customFormat="1" ht="26.25" customHeight="1">
      <c r="A203" s="498"/>
      <c r="B203" s="499"/>
      <c r="C203" s="500"/>
      <c r="D203" s="500"/>
      <c r="E203" s="501"/>
      <c r="F203" s="502"/>
      <c r="G203" s="502"/>
      <c r="H203" s="502"/>
      <c r="I203" s="503"/>
      <c r="J203" s="504"/>
      <c r="K203" s="503"/>
      <c r="L203" s="503"/>
      <c r="M203" s="503"/>
      <c r="N203" s="505"/>
      <c r="O203" s="506"/>
      <c r="Q203" s="675"/>
      <c r="R203" s="675"/>
      <c r="S203" s="675"/>
    </row>
    <row r="204" spans="1:19" s="437" customFormat="1">
      <c r="A204" s="498"/>
      <c r="B204" s="499"/>
      <c r="C204" s="500"/>
      <c r="D204" s="500"/>
      <c r="E204" s="501"/>
      <c r="F204" s="502"/>
      <c r="G204" s="502"/>
      <c r="H204" s="502"/>
      <c r="I204" s="503"/>
      <c r="J204" s="504"/>
      <c r="K204" s="503"/>
      <c r="L204" s="503"/>
      <c r="M204" s="503"/>
      <c r="N204" s="505"/>
      <c r="O204" s="506"/>
      <c r="Q204" s="675"/>
      <c r="R204" s="675"/>
      <c r="S204" s="675"/>
    </row>
    <row r="205" spans="1:19" s="437" customFormat="1">
      <c r="A205" s="510" t="s">
        <v>106</v>
      </c>
      <c r="B205" s="511"/>
      <c r="C205" s="512"/>
      <c r="D205" s="513"/>
      <c r="E205" s="514"/>
      <c r="F205" s="515"/>
      <c r="G205" s="501"/>
      <c r="H205" s="501"/>
      <c r="Q205" s="675"/>
      <c r="R205" s="675"/>
      <c r="S205" s="675"/>
    </row>
    <row r="206" spans="1:19" s="437" customFormat="1">
      <c r="A206" s="516"/>
      <c r="B206" s="438"/>
      <c r="C206" s="1677" t="s">
        <v>0</v>
      </c>
      <c r="D206" s="1680" t="s">
        <v>99</v>
      </c>
      <c r="E206" s="1683" t="s">
        <v>100</v>
      </c>
      <c r="F206" s="517" t="s">
        <v>2</v>
      </c>
      <c r="G206" s="518"/>
      <c r="H206" s="517"/>
      <c r="Q206" s="675"/>
      <c r="R206" s="675"/>
      <c r="S206" s="675"/>
    </row>
    <row r="207" spans="1:19" s="437" customFormat="1">
      <c r="A207" s="519" t="s">
        <v>12</v>
      </c>
      <c r="B207" s="520" t="s">
        <v>69</v>
      </c>
      <c r="C207" s="1678"/>
      <c r="D207" s="1681"/>
      <c r="E207" s="1684"/>
      <c r="F207" s="1675">
        <v>2561</v>
      </c>
      <c r="G207" s="1673">
        <v>2562</v>
      </c>
      <c r="H207" s="1675">
        <v>2563</v>
      </c>
      <c r="I207" s="503"/>
      <c r="J207" s="504"/>
      <c r="K207" s="503"/>
      <c r="L207" s="503"/>
      <c r="M207" s="503"/>
      <c r="N207" s="505"/>
      <c r="O207" s="506"/>
      <c r="Q207" s="675"/>
      <c r="R207" s="675"/>
      <c r="S207" s="675"/>
    </row>
    <row r="208" spans="1:19" s="437" customFormat="1">
      <c r="A208" s="521" t="s">
        <v>15</v>
      </c>
      <c r="B208" s="449" t="s">
        <v>70</v>
      </c>
      <c r="C208" s="1679"/>
      <c r="D208" s="1682"/>
      <c r="E208" s="1685"/>
      <c r="F208" s="1676"/>
      <c r="G208" s="1674"/>
      <c r="H208" s="1676"/>
      <c r="I208" s="503"/>
      <c r="J208" s="504"/>
      <c r="K208" s="503"/>
      <c r="L208" s="503"/>
      <c r="M208" s="503"/>
      <c r="N208" s="505"/>
      <c r="O208" s="506"/>
      <c r="Q208" s="675"/>
      <c r="R208" s="675"/>
      <c r="S208" s="675"/>
    </row>
    <row r="209" spans="1:19" s="437" customFormat="1">
      <c r="A209" s="522"/>
      <c r="B209" s="523"/>
      <c r="C209" s="524"/>
      <c r="D209" s="525"/>
      <c r="E209" s="526"/>
      <c r="F209" s="527"/>
      <c r="G209" s="528"/>
      <c r="H209" s="527"/>
      <c r="Q209" s="675"/>
      <c r="R209" s="675"/>
      <c r="S209" s="675"/>
    </row>
    <row r="210" spans="1:19" s="437" customFormat="1">
      <c r="A210" s="1278" t="s">
        <v>192</v>
      </c>
      <c r="B210" s="406" t="s">
        <v>193</v>
      </c>
      <c r="C210" s="407"/>
      <c r="D210" s="408"/>
      <c r="E210" s="408"/>
      <c r="F210" s="408"/>
      <c r="G210" s="408"/>
      <c r="H210" s="408"/>
      <c r="Q210" s="675"/>
      <c r="R210" s="675"/>
      <c r="S210" s="675"/>
    </row>
    <row r="211" spans="1:19" s="437" customFormat="1">
      <c r="A211" s="409"/>
      <c r="B211" s="1236" t="s">
        <v>194</v>
      </c>
      <c r="C211" s="1203"/>
      <c r="D211" s="411"/>
      <c r="E211" s="411"/>
      <c r="F211" s="411"/>
      <c r="G211" s="411"/>
      <c r="H211" s="411"/>
      <c r="Q211" s="675"/>
      <c r="R211" s="675"/>
      <c r="S211" s="675"/>
    </row>
    <row r="212" spans="1:19" s="437" customFormat="1" ht="81">
      <c r="A212" s="412"/>
      <c r="B212" s="1237" t="s">
        <v>492</v>
      </c>
      <c r="C212" s="1204" t="s">
        <v>195</v>
      </c>
      <c r="D212" s="1282">
        <v>44.39</v>
      </c>
      <c r="E212" s="413">
        <v>90</v>
      </c>
      <c r="F212" s="413">
        <v>90</v>
      </c>
      <c r="G212" s="413">
        <v>90</v>
      </c>
      <c r="H212" s="413">
        <v>90</v>
      </c>
      <c r="Q212" s="675"/>
      <c r="R212" s="675"/>
      <c r="S212" s="675"/>
    </row>
    <row r="213" spans="1:19" s="437" customFormat="1" ht="60.75">
      <c r="A213" s="412"/>
      <c r="B213" s="1237" t="s">
        <v>485</v>
      </c>
      <c r="C213" s="1204" t="s">
        <v>195</v>
      </c>
      <c r="D213" s="1282">
        <v>40.67</v>
      </c>
      <c r="E213" s="413">
        <v>90</v>
      </c>
      <c r="F213" s="413">
        <v>90</v>
      </c>
      <c r="G213" s="413">
        <v>90</v>
      </c>
      <c r="H213" s="413">
        <v>90</v>
      </c>
      <c r="Q213" s="675"/>
      <c r="R213" s="675"/>
      <c r="S213" s="675"/>
    </row>
    <row r="214" spans="1:19" s="437" customFormat="1">
      <c r="A214" s="409"/>
      <c r="B214" s="1236" t="s">
        <v>130</v>
      </c>
      <c r="C214" s="1205"/>
      <c r="D214" s="411"/>
      <c r="E214" s="411"/>
      <c r="F214" s="411"/>
      <c r="G214" s="411"/>
      <c r="H214" s="411"/>
      <c r="Q214" s="675"/>
      <c r="R214" s="675"/>
      <c r="S214" s="675"/>
    </row>
    <row r="215" spans="1:19" s="437" customFormat="1">
      <c r="A215" s="409"/>
      <c r="B215" s="1238" t="s">
        <v>521</v>
      </c>
      <c r="C215" s="1206" t="s">
        <v>132</v>
      </c>
      <c r="D215" s="557">
        <v>0</v>
      </c>
      <c r="E215" s="557">
        <v>4.4000000000000004</v>
      </c>
      <c r="F215" s="557">
        <v>4.41</v>
      </c>
      <c r="G215" s="557">
        <v>4.42</v>
      </c>
      <c r="H215" s="557">
        <v>4.43</v>
      </c>
      <c r="Q215" s="675"/>
      <c r="R215" s="675"/>
      <c r="S215" s="675"/>
    </row>
    <row r="216" spans="1:19" s="437" customFormat="1">
      <c r="A216" s="409"/>
      <c r="B216" s="1236" t="s">
        <v>196</v>
      </c>
      <c r="C216" s="1205"/>
      <c r="D216" s="411"/>
      <c r="E216" s="411"/>
      <c r="F216" s="411"/>
      <c r="G216" s="411"/>
      <c r="H216" s="411"/>
      <c r="Q216" s="675"/>
      <c r="R216" s="675"/>
      <c r="S216" s="675"/>
    </row>
    <row r="217" spans="1:19" s="472" customFormat="1" ht="40.5">
      <c r="A217" s="409"/>
      <c r="B217" s="1239" t="s">
        <v>349</v>
      </c>
      <c r="C217" s="1206" t="s">
        <v>197</v>
      </c>
      <c r="D217" s="476" t="s">
        <v>418</v>
      </c>
      <c r="E217" s="476" t="s">
        <v>418</v>
      </c>
      <c r="F217" s="476" t="s">
        <v>418</v>
      </c>
      <c r="G217" s="476" t="s">
        <v>418</v>
      </c>
      <c r="H217" s="476" t="s">
        <v>418</v>
      </c>
      <c r="Q217" s="675"/>
      <c r="R217" s="675"/>
      <c r="S217" s="675"/>
    </row>
    <row r="218" spans="1:19" s="472" customFormat="1" ht="81.75" thickBot="1">
      <c r="A218" s="409"/>
      <c r="B218" s="1239" t="s">
        <v>400</v>
      </c>
      <c r="C218" s="1206" t="s">
        <v>195</v>
      </c>
      <c r="D218" s="557">
        <v>94.47</v>
      </c>
      <c r="E218" s="477">
        <v>100</v>
      </c>
      <c r="F218" s="477">
        <v>100</v>
      </c>
      <c r="G218" s="477">
        <v>100</v>
      </c>
      <c r="H218" s="477">
        <v>100</v>
      </c>
      <c r="Q218" s="675"/>
      <c r="R218" s="675"/>
      <c r="S218" s="675"/>
    </row>
    <row r="219" spans="1:19" s="437" customFormat="1" ht="21.75" thickTop="1" thickBot="1">
      <c r="A219" s="529"/>
      <c r="B219" s="531" t="s">
        <v>14</v>
      </c>
      <c r="C219" s="532"/>
      <c r="D219" s="533"/>
      <c r="E219" s="534">
        <f>SUM(E220:E224)</f>
        <v>19075670</v>
      </c>
      <c r="F219" s="534">
        <f t="shared" ref="F219:H219" si="57">SUM(F220:F224)</f>
        <v>19407100</v>
      </c>
      <c r="G219" s="534">
        <f t="shared" si="57"/>
        <v>19985400</v>
      </c>
      <c r="H219" s="1526">
        <f t="shared" si="57"/>
        <v>20581000</v>
      </c>
      <c r="Q219" s="675"/>
      <c r="R219" s="675"/>
      <c r="S219" s="675"/>
    </row>
    <row r="220" spans="1:19" s="437" customFormat="1" ht="21" thickTop="1">
      <c r="A220" s="535"/>
      <c r="B220" s="536" t="s">
        <v>47</v>
      </c>
      <c r="C220" s="537"/>
      <c r="D220" s="538"/>
      <c r="E220" s="1516">
        <v>1390680</v>
      </c>
      <c r="F220" s="1516">
        <v>1432400</v>
      </c>
      <c r="G220" s="1516">
        <v>1475300</v>
      </c>
      <c r="H220" s="1517">
        <v>1519500</v>
      </c>
      <c r="Q220" s="675"/>
      <c r="R220" s="675"/>
      <c r="S220" s="675"/>
    </row>
    <row r="221" spans="1:19" s="437" customFormat="1">
      <c r="A221" s="529"/>
      <c r="B221" s="539" t="s">
        <v>48</v>
      </c>
      <c r="C221" s="478"/>
      <c r="D221" s="530"/>
      <c r="E221" s="1518">
        <v>17267290</v>
      </c>
      <c r="F221" s="1518">
        <v>17785100</v>
      </c>
      <c r="G221" s="1518">
        <v>18318500</v>
      </c>
      <c r="H221" s="1522">
        <v>18867900</v>
      </c>
      <c r="Q221" s="675"/>
      <c r="R221" s="675"/>
      <c r="S221" s="675"/>
    </row>
    <row r="222" spans="1:19" s="437" customFormat="1">
      <c r="A222" s="529"/>
      <c r="B222" s="539" t="s">
        <v>49</v>
      </c>
      <c r="C222" s="478"/>
      <c r="D222" s="530"/>
      <c r="E222" s="1518">
        <v>230000</v>
      </c>
      <c r="F222" s="1519" t="s">
        <v>392</v>
      </c>
      <c r="G222" s="1519" t="s">
        <v>392</v>
      </c>
      <c r="H222" s="1523" t="s">
        <v>392</v>
      </c>
      <c r="Q222" s="675"/>
      <c r="R222" s="675"/>
      <c r="S222" s="675"/>
    </row>
    <row r="223" spans="1:19" s="497" customFormat="1">
      <c r="A223" s="540"/>
      <c r="B223" s="539" t="s">
        <v>50</v>
      </c>
      <c r="C223" s="541"/>
      <c r="D223" s="542"/>
      <c r="E223" s="1520">
        <v>123000</v>
      </c>
      <c r="F223" s="1520">
        <v>123000</v>
      </c>
      <c r="G223" s="1520">
        <v>123000</v>
      </c>
      <c r="H223" s="1524">
        <v>123000</v>
      </c>
      <c r="Q223" s="991"/>
      <c r="R223" s="991"/>
      <c r="S223" s="991"/>
    </row>
    <row r="224" spans="1:19" s="497" customFormat="1">
      <c r="A224" s="543"/>
      <c r="B224" s="544" t="s">
        <v>51</v>
      </c>
      <c r="C224" s="545"/>
      <c r="D224" s="496"/>
      <c r="E224" s="1521">
        <v>64700</v>
      </c>
      <c r="F224" s="1521">
        <v>66600</v>
      </c>
      <c r="G224" s="1521">
        <v>68600</v>
      </c>
      <c r="H224" s="1525">
        <v>70600</v>
      </c>
      <c r="Q224" s="991"/>
      <c r="R224" s="991"/>
      <c r="S224" s="991"/>
    </row>
    <row r="225" spans="1:19">
      <c r="A225" s="1672" t="s">
        <v>61</v>
      </c>
      <c r="B225" s="1672"/>
      <c r="C225" s="1672"/>
      <c r="D225" s="1672"/>
      <c r="E225" s="1672"/>
      <c r="F225" s="1672"/>
      <c r="G225" s="1672"/>
      <c r="H225" s="1672"/>
      <c r="I225" s="1672"/>
      <c r="J225" s="1672"/>
      <c r="K225" s="1672"/>
      <c r="L225" s="1672"/>
      <c r="M225" s="1672"/>
      <c r="N225" s="1672"/>
      <c r="O225" s="1672"/>
      <c r="P225" s="1672"/>
    </row>
    <row r="226" spans="1:19" s="104" customFormat="1">
      <c r="A226" s="102" t="s">
        <v>177</v>
      </c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992"/>
      <c r="R226" s="992"/>
      <c r="S226" s="992"/>
    </row>
    <row r="227" spans="1:19" s="104" customFormat="1">
      <c r="A227" s="546" t="s">
        <v>108</v>
      </c>
      <c r="B227" s="106"/>
      <c r="C227" s="106"/>
      <c r="D227" s="106"/>
      <c r="E227" s="547"/>
      <c r="F227" s="548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992"/>
      <c r="R227" s="992"/>
      <c r="S227" s="992"/>
    </row>
    <row r="228" spans="1:19" s="104" customFormat="1">
      <c r="A228" s="549" t="s">
        <v>107</v>
      </c>
      <c r="B228" s="106"/>
      <c r="C228" s="106"/>
      <c r="D228" s="106"/>
      <c r="E228" s="547"/>
      <c r="F228" s="548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992"/>
      <c r="R228" s="992"/>
      <c r="S228" s="992"/>
    </row>
    <row r="229" spans="1:19" s="104" customFormat="1">
      <c r="A229" s="118" t="s">
        <v>420</v>
      </c>
      <c r="B229" s="106"/>
      <c r="C229" s="106"/>
      <c r="D229" s="106"/>
      <c r="E229" s="547"/>
      <c r="F229" s="548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992"/>
      <c r="R229" s="992"/>
      <c r="S229" s="992"/>
    </row>
    <row r="230" spans="1:19" s="104" customFormat="1">
      <c r="A230" s="118" t="s">
        <v>109</v>
      </c>
      <c r="B230" s="106"/>
      <c r="C230" s="106"/>
      <c r="D230" s="106"/>
      <c r="E230" s="547"/>
      <c r="F230" s="548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992"/>
      <c r="R230" s="992"/>
      <c r="S230" s="992"/>
    </row>
    <row r="231" spans="1:19">
      <c r="B231" s="110" t="s">
        <v>421</v>
      </c>
    </row>
    <row r="232" spans="1:19">
      <c r="B232" s="110" t="s">
        <v>422</v>
      </c>
    </row>
    <row r="233" spans="1:19">
      <c r="B233" s="110" t="s">
        <v>66</v>
      </c>
      <c r="F233" s="115"/>
    </row>
    <row r="234" spans="1:19">
      <c r="A234" s="1672" t="s">
        <v>73</v>
      </c>
      <c r="B234" s="1672"/>
      <c r="C234" s="1672"/>
      <c r="D234" s="1672"/>
      <c r="E234" s="1672"/>
      <c r="F234" s="1672"/>
      <c r="G234" s="1672"/>
      <c r="H234" s="1672"/>
      <c r="I234" s="1672"/>
      <c r="J234" s="1672"/>
      <c r="K234" s="1672"/>
      <c r="L234" s="1672"/>
      <c r="M234" s="1672"/>
      <c r="N234" s="1672"/>
      <c r="O234" s="1672"/>
      <c r="P234" s="1672"/>
    </row>
    <row r="235" spans="1:19">
      <c r="B235" s="110" t="s">
        <v>92</v>
      </c>
    </row>
    <row r="236" spans="1:19">
      <c r="B236" s="110" t="s">
        <v>423</v>
      </c>
    </row>
    <row r="237" spans="1:19">
      <c r="A237" s="116" t="s">
        <v>67</v>
      </c>
      <c r="B237" s="115"/>
    </row>
    <row r="238" spans="1:19">
      <c r="B238" s="112" t="s">
        <v>424</v>
      </c>
    </row>
    <row r="239" spans="1:19">
      <c r="A239" s="117" t="s">
        <v>93</v>
      </c>
    </row>
    <row r="240" spans="1:19">
      <c r="A240" s="118" t="s">
        <v>425</v>
      </c>
    </row>
    <row r="241" spans="1:19">
      <c r="A241" s="118" t="s">
        <v>56</v>
      </c>
    </row>
    <row r="242" spans="1:19">
      <c r="A242" s="118" t="s">
        <v>57</v>
      </c>
      <c r="F242" s="115"/>
    </row>
    <row r="243" spans="1:19">
      <c r="A243" s="119" t="s">
        <v>110</v>
      </c>
      <c r="B243" s="115"/>
    </row>
    <row r="244" spans="1:19">
      <c r="A244" s="119" t="s">
        <v>94</v>
      </c>
      <c r="B244" s="115"/>
    </row>
    <row r="245" spans="1:19">
      <c r="A245" s="118" t="s">
        <v>111</v>
      </c>
      <c r="F245" s="115"/>
    </row>
    <row r="246" spans="1:19">
      <c r="A246" s="119" t="s">
        <v>426</v>
      </c>
      <c r="B246" s="115"/>
    </row>
    <row r="247" spans="1:19">
      <c r="A247" s="119" t="s">
        <v>95</v>
      </c>
      <c r="B247" s="115"/>
    </row>
    <row r="248" spans="1:19">
      <c r="A248" s="119" t="s">
        <v>96</v>
      </c>
      <c r="B248" s="115"/>
      <c r="E248" s="115"/>
      <c r="F248" s="115"/>
    </row>
    <row r="249" spans="1:19">
      <c r="A249" s="119" t="s">
        <v>97</v>
      </c>
      <c r="B249" s="115"/>
    </row>
    <row r="250" spans="1:19">
      <c r="E250" s="115"/>
      <c r="F250" s="115"/>
    </row>
    <row r="251" spans="1:19" s="556" customFormat="1">
      <c r="A251" s="552" t="s">
        <v>112</v>
      </c>
      <c r="B251" s="553"/>
      <c r="C251" s="553"/>
      <c r="D251" s="553"/>
      <c r="E251" s="554"/>
      <c r="F251" s="555"/>
      <c r="G251" s="553"/>
      <c r="H251" s="553"/>
      <c r="I251" s="553"/>
      <c r="J251" s="553"/>
      <c r="K251" s="553"/>
      <c r="L251" s="553"/>
      <c r="M251" s="553"/>
      <c r="N251" s="553"/>
      <c r="O251" s="553"/>
      <c r="P251" s="552"/>
      <c r="Q251" s="993"/>
      <c r="R251" s="993"/>
      <c r="S251" s="993"/>
    </row>
    <row r="252" spans="1:19">
      <c r="E252" s="115"/>
      <c r="F252" s="115"/>
    </row>
    <row r="253" spans="1:19">
      <c r="E253" s="115"/>
      <c r="F253" s="115"/>
    </row>
    <row r="254" spans="1:19">
      <c r="E254" s="115"/>
      <c r="F254" s="115"/>
    </row>
    <row r="255" spans="1:19">
      <c r="E255" s="115"/>
      <c r="F255" s="115"/>
    </row>
    <row r="256" spans="1:19">
      <c r="E256" s="115"/>
      <c r="F256" s="115"/>
    </row>
    <row r="257" spans="5:6">
      <c r="E257" s="115"/>
      <c r="F257" s="115"/>
    </row>
    <row r="258" spans="5:6">
      <c r="E258" s="115"/>
      <c r="F258" s="115"/>
    </row>
    <row r="259" spans="5:6">
      <c r="E259" s="115"/>
      <c r="F259" s="115"/>
    </row>
    <row r="260" spans="5:6">
      <c r="E260" s="115"/>
      <c r="F260" s="115"/>
    </row>
  </sheetData>
  <mergeCells count="22">
    <mergeCell ref="A1:P1"/>
    <mergeCell ref="Q4:S7"/>
    <mergeCell ref="A2:P2"/>
    <mergeCell ref="A3:P3"/>
    <mergeCell ref="A4:A7"/>
    <mergeCell ref="P4:P7"/>
    <mergeCell ref="N6:N7"/>
    <mergeCell ref="O4:O7"/>
    <mergeCell ref="C5:C7"/>
    <mergeCell ref="D5:D7"/>
    <mergeCell ref="E5:F5"/>
    <mergeCell ref="G5:H5"/>
    <mergeCell ref="I4:M5"/>
    <mergeCell ref="N4:N5"/>
    <mergeCell ref="A234:P234"/>
    <mergeCell ref="G207:G208"/>
    <mergeCell ref="H207:H208"/>
    <mergeCell ref="A225:P225"/>
    <mergeCell ref="C206:C208"/>
    <mergeCell ref="D206:D208"/>
    <mergeCell ref="E206:E208"/>
    <mergeCell ref="F207:F208"/>
  </mergeCells>
  <printOptions horizontalCentered="1"/>
  <pageMargins left="0" right="0" top="0.59055118110236227" bottom="0.39370078740157483" header="0.23622047244094491" footer="0.19685039370078741"/>
  <pageSetup paperSize="9" scale="65" orientation="landscape" r:id="rId1"/>
  <headerFooter scaleWithDoc="0" alignWithMargins="0">
    <oddHeader>&amp;C&amp;P</oddHeader>
    <oddFooter>&amp;L&amp;8&amp;Z&amp;F/&amp;A</oddFooter>
  </headerFooter>
  <rowBreaks count="4" manualBreakCount="4">
    <brk id="60" max="18" man="1"/>
    <brk id="132" max="18" man="1"/>
    <brk id="168" max="18" man="1"/>
    <brk id="198" max="1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showGridLines="0" showWhiteSpace="0" view="pageBreakPreview" topLeftCell="A101" zoomScaleNormal="100" zoomScaleSheetLayoutView="100" workbookViewId="0">
      <selection activeCell="J104" sqref="J104"/>
    </sheetView>
  </sheetViews>
  <sheetFormatPr defaultColWidth="9.125" defaultRowHeight="20.25"/>
  <cols>
    <col min="1" max="1" width="7.125" style="25" customWidth="1"/>
    <col min="2" max="2" width="36.125" style="26" customWidth="1"/>
    <col min="3" max="3" width="7.125" style="27" customWidth="1"/>
    <col min="4" max="4" width="7.75" style="26" customWidth="1"/>
    <col min="5" max="5" width="10.875" style="26" customWidth="1"/>
    <col min="6" max="6" width="10.625" style="26" customWidth="1"/>
    <col min="7" max="7" width="10.25" style="26" customWidth="1"/>
    <col min="8" max="8" width="10.75" style="26" customWidth="1"/>
    <col min="9" max="9" width="9.375" style="28" customWidth="1"/>
    <col min="10" max="10" width="10.375" style="28" customWidth="1"/>
    <col min="11" max="11" width="7.625" style="28" customWidth="1"/>
    <col min="12" max="12" width="9" style="28" customWidth="1"/>
    <col min="13" max="13" width="9.25" style="28" customWidth="1"/>
    <col min="14" max="14" width="9.875" style="26" customWidth="1"/>
    <col min="15" max="15" width="13.25" style="29" customWidth="1"/>
    <col min="16" max="16" width="15.875" style="30" customWidth="1"/>
    <col min="17" max="18" width="0" style="30" hidden="1" customWidth="1"/>
    <col min="19" max="19" width="1.375" style="30" hidden="1" customWidth="1"/>
    <col min="20" max="16384" width="9.125" style="30"/>
  </cols>
  <sheetData>
    <row r="1" spans="1:19" ht="24.75">
      <c r="A1" s="1636" t="s">
        <v>528</v>
      </c>
      <c r="B1" s="1637"/>
      <c r="C1" s="1637"/>
      <c r="D1" s="1637"/>
      <c r="E1" s="1637"/>
      <c r="F1" s="1637"/>
      <c r="G1" s="1637"/>
      <c r="H1" s="1637"/>
      <c r="I1" s="1637"/>
      <c r="J1" s="1637"/>
      <c r="K1" s="1637"/>
      <c r="L1" s="1637"/>
      <c r="M1" s="1637"/>
      <c r="N1" s="1637"/>
      <c r="O1" s="1637"/>
      <c r="P1" s="1637"/>
    </row>
    <row r="2" spans="1:19" s="31" customFormat="1" ht="24.75">
      <c r="A2" s="1662" t="s">
        <v>103</v>
      </c>
      <c r="B2" s="1662"/>
      <c r="C2" s="1662"/>
      <c r="D2" s="1662"/>
      <c r="E2" s="1662"/>
      <c r="F2" s="1662"/>
      <c r="G2" s="1662"/>
      <c r="H2" s="1662"/>
      <c r="I2" s="1662"/>
      <c r="J2" s="1662"/>
      <c r="K2" s="1662"/>
      <c r="L2" s="1662"/>
      <c r="M2" s="1662"/>
      <c r="N2" s="1662"/>
      <c r="O2" s="1662"/>
      <c r="P2" s="1662"/>
    </row>
    <row r="3" spans="1:19" s="32" customFormat="1" ht="24.75">
      <c r="A3" s="1663"/>
      <c r="B3" s="1663"/>
      <c r="C3" s="1663"/>
      <c r="D3" s="1663"/>
      <c r="E3" s="1663"/>
      <c r="F3" s="1663"/>
      <c r="G3" s="1663"/>
      <c r="H3" s="1663"/>
      <c r="I3" s="1663"/>
      <c r="J3" s="1663"/>
      <c r="K3" s="1663"/>
      <c r="L3" s="1663"/>
      <c r="M3" s="1663"/>
      <c r="N3" s="1663"/>
      <c r="O3" s="1663"/>
      <c r="P3" s="1663"/>
    </row>
    <row r="4" spans="1:19" s="37" customFormat="1">
      <c r="A4" s="1664" t="s">
        <v>55</v>
      </c>
      <c r="B4" s="33"/>
      <c r="C4" s="34" t="s">
        <v>101</v>
      </c>
      <c r="D4" s="34"/>
      <c r="E4" s="34"/>
      <c r="F4" s="34"/>
      <c r="G4" s="35"/>
      <c r="H4" s="36"/>
      <c r="I4" s="1666" t="s">
        <v>102</v>
      </c>
      <c r="J4" s="1667"/>
      <c r="K4" s="1667"/>
      <c r="L4" s="1667"/>
      <c r="M4" s="1668"/>
      <c r="N4" s="1623" t="s">
        <v>11</v>
      </c>
      <c r="O4" s="1625" t="s">
        <v>113</v>
      </c>
      <c r="P4" s="1628" t="s">
        <v>46</v>
      </c>
      <c r="Q4" s="1638" t="s">
        <v>391</v>
      </c>
      <c r="R4" s="1639"/>
      <c r="S4" s="1640"/>
    </row>
    <row r="5" spans="1:19" s="37" customFormat="1" ht="26.25" customHeight="1">
      <c r="A5" s="1665"/>
      <c r="B5" s="38" t="s">
        <v>64</v>
      </c>
      <c r="C5" s="1651" t="s">
        <v>0</v>
      </c>
      <c r="D5" s="1651" t="s">
        <v>62</v>
      </c>
      <c r="E5" s="1634" t="s">
        <v>59</v>
      </c>
      <c r="F5" s="1635"/>
      <c r="G5" s="1634" t="s">
        <v>60</v>
      </c>
      <c r="H5" s="1719"/>
      <c r="I5" s="1669"/>
      <c r="J5" s="1670"/>
      <c r="K5" s="1670"/>
      <c r="L5" s="1670"/>
      <c r="M5" s="1671"/>
      <c r="N5" s="1624"/>
      <c r="O5" s="1626"/>
      <c r="P5" s="1629"/>
      <c r="Q5" s="1641"/>
      <c r="R5" s="1642"/>
      <c r="S5" s="1643"/>
    </row>
    <row r="6" spans="1:19" s="37" customFormat="1" ht="22.5" customHeight="1">
      <c r="A6" s="1652"/>
      <c r="B6" s="38" t="s">
        <v>65</v>
      </c>
      <c r="C6" s="1652"/>
      <c r="D6" s="1652"/>
      <c r="E6" s="39" t="s">
        <v>3</v>
      </c>
      <c r="F6" s="39" t="s">
        <v>4</v>
      </c>
      <c r="G6" s="38" t="s">
        <v>5</v>
      </c>
      <c r="H6" s="40" t="s">
        <v>6</v>
      </c>
      <c r="I6" s="41" t="s">
        <v>13</v>
      </c>
      <c r="J6" s="35"/>
      <c r="K6" s="35"/>
      <c r="L6" s="35"/>
      <c r="M6" s="35"/>
      <c r="N6" s="1649" t="s">
        <v>14</v>
      </c>
      <c r="O6" s="1626"/>
      <c r="P6" s="1629"/>
      <c r="Q6" s="1641"/>
      <c r="R6" s="1642"/>
      <c r="S6" s="1643"/>
    </row>
    <row r="7" spans="1:19" s="48" customFormat="1" ht="21" thickBot="1">
      <c r="A7" s="1653"/>
      <c r="B7" s="42"/>
      <c r="C7" s="1653"/>
      <c r="D7" s="1653"/>
      <c r="E7" s="43" t="s">
        <v>7</v>
      </c>
      <c r="F7" s="43" t="s">
        <v>8</v>
      </c>
      <c r="G7" s="44" t="s">
        <v>9</v>
      </c>
      <c r="H7" s="45" t="s">
        <v>10</v>
      </c>
      <c r="I7" s="46" t="s">
        <v>16</v>
      </c>
      <c r="J7" s="47" t="s">
        <v>17</v>
      </c>
      <c r="K7" s="47" t="s">
        <v>18</v>
      </c>
      <c r="L7" s="47" t="s">
        <v>19</v>
      </c>
      <c r="M7" s="47" t="s">
        <v>20</v>
      </c>
      <c r="N7" s="1650"/>
      <c r="O7" s="1627"/>
      <c r="P7" s="1630"/>
      <c r="Q7" s="1644"/>
      <c r="R7" s="1645"/>
      <c r="S7" s="1646"/>
    </row>
    <row r="8" spans="1:19" s="31" customFormat="1" ht="21.75" thickTop="1" thickBot="1">
      <c r="A8" s="49"/>
      <c r="B8" s="50" t="s">
        <v>63</v>
      </c>
      <c r="C8" s="51"/>
      <c r="D8" s="51"/>
      <c r="E8" s="51"/>
      <c r="F8" s="51"/>
      <c r="G8" s="51"/>
      <c r="H8" s="52"/>
      <c r="I8" s="53"/>
      <c r="J8" s="54"/>
      <c r="K8" s="54"/>
      <c r="L8" s="54"/>
      <c r="M8" s="54"/>
      <c r="N8" s="55"/>
      <c r="O8" s="56"/>
      <c r="P8" s="966"/>
      <c r="Q8" s="401">
        <v>2557</v>
      </c>
      <c r="R8" s="401">
        <v>2558</v>
      </c>
      <c r="S8" s="401">
        <v>2559</v>
      </c>
    </row>
    <row r="9" spans="1:19" s="31" customFormat="1" ht="22.5" customHeight="1" thickTop="1">
      <c r="A9" s="367" t="s">
        <v>341</v>
      </c>
      <c r="B9" s="341" t="s">
        <v>342</v>
      </c>
      <c r="C9" s="1438"/>
      <c r="D9" s="368"/>
      <c r="E9" s="368"/>
      <c r="F9" s="368"/>
      <c r="G9" s="368"/>
      <c r="H9" s="1420"/>
      <c r="I9" s="1406">
        <f>SUM(I21)</f>
        <v>327420</v>
      </c>
      <c r="J9" s="1398">
        <f>SUM(J59+J21)</f>
        <v>1616000</v>
      </c>
      <c r="K9" s="1408">
        <v>75000</v>
      </c>
      <c r="L9" s="1399"/>
      <c r="M9" s="1399"/>
      <c r="N9" s="1407">
        <f>SUM(I9:M9)</f>
        <v>2018420</v>
      </c>
      <c r="O9" s="1403" t="s">
        <v>530</v>
      </c>
      <c r="P9" s="1009" t="s">
        <v>537</v>
      </c>
      <c r="Q9" s="400"/>
      <c r="R9" s="400"/>
      <c r="S9" s="400"/>
    </row>
    <row r="10" spans="1:19" s="31" customFormat="1">
      <c r="A10" s="371"/>
      <c r="B10" s="369" t="s">
        <v>343</v>
      </c>
      <c r="C10" s="1439"/>
      <c r="D10" s="370"/>
      <c r="E10" s="370"/>
      <c r="F10" s="370"/>
      <c r="G10" s="370"/>
      <c r="H10" s="1421"/>
      <c r="I10" s="84"/>
      <c r="J10" s="85"/>
      <c r="K10" s="83"/>
      <c r="L10" s="83"/>
      <c r="M10" s="83"/>
      <c r="N10" s="86"/>
      <c r="O10" s="1404"/>
      <c r="P10" s="972" t="s">
        <v>538</v>
      </c>
      <c r="Q10" s="400"/>
      <c r="R10" s="400"/>
      <c r="S10" s="400"/>
    </row>
    <row r="11" spans="1:19" s="31" customFormat="1">
      <c r="A11" s="371"/>
      <c r="B11" s="1436" t="s">
        <v>344</v>
      </c>
      <c r="C11" s="1440"/>
      <c r="D11" s="370"/>
      <c r="E11" s="370"/>
      <c r="F11" s="370"/>
      <c r="G11" s="370"/>
      <c r="H11" s="1421"/>
      <c r="I11" s="84"/>
      <c r="J11" s="85"/>
      <c r="K11" s="83"/>
      <c r="L11" s="83"/>
      <c r="M11" s="83"/>
      <c r="N11" s="86"/>
      <c r="O11" s="964"/>
      <c r="P11" s="972" t="s">
        <v>539</v>
      </c>
      <c r="Q11" s="400"/>
      <c r="R11" s="400"/>
      <c r="S11" s="400"/>
    </row>
    <row r="12" spans="1:19" s="763" customFormat="1" ht="43.5" customHeight="1">
      <c r="A12" s="267"/>
      <c r="B12" s="343" t="s">
        <v>345</v>
      </c>
      <c r="C12" s="1441" t="s">
        <v>346</v>
      </c>
      <c r="D12" s="372">
        <f>SUM(E12:H12)</f>
        <v>24</v>
      </c>
      <c r="E12" s="372">
        <v>4</v>
      </c>
      <c r="F12" s="372">
        <v>8</v>
      </c>
      <c r="G12" s="372">
        <v>5</v>
      </c>
      <c r="H12" s="1422">
        <v>7</v>
      </c>
      <c r="I12" s="893"/>
      <c r="J12" s="891"/>
      <c r="K12" s="191"/>
      <c r="L12" s="191"/>
      <c r="M12" s="191"/>
      <c r="N12" s="892"/>
      <c r="O12" s="1361"/>
      <c r="P12" s="1299" t="s">
        <v>540</v>
      </c>
      <c r="Q12" s="762">
        <v>24</v>
      </c>
      <c r="R12" s="762"/>
      <c r="S12" s="762"/>
    </row>
    <row r="13" spans="1:19" s="763" customFormat="1" ht="39">
      <c r="A13" s="373"/>
      <c r="B13" s="353" t="s">
        <v>516</v>
      </c>
      <c r="C13" s="1442" t="s">
        <v>195</v>
      </c>
      <c r="D13" s="886">
        <v>90</v>
      </c>
      <c r="E13" s="886">
        <v>0</v>
      </c>
      <c r="F13" s="886">
        <v>45</v>
      </c>
      <c r="G13" s="886">
        <v>0</v>
      </c>
      <c r="H13" s="1423">
        <v>90</v>
      </c>
      <c r="I13" s="893"/>
      <c r="J13" s="891"/>
      <c r="K13" s="191"/>
      <c r="L13" s="191"/>
      <c r="M13" s="191"/>
      <c r="N13" s="892"/>
      <c r="O13" s="1400"/>
      <c r="P13" s="973" t="s">
        <v>536</v>
      </c>
      <c r="Q13" s="762">
        <v>98.64</v>
      </c>
      <c r="R13" s="762"/>
      <c r="S13" s="762"/>
    </row>
    <row r="14" spans="1:19" s="763" customFormat="1" ht="46.5" customHeight="1">
      <c r="A14" s="1446"/>
      <c r="B14" s="889" t="s">
        <v>499</v>
      </c>
      <c r="C14" s="1443" t="s">
        <v>195</v>
      </c>
      <c r="D14" s="890">
        <v>90</v>
      </c>
      <c r="E14" s="890">
        <v>0</v>
      </c>
      <c r="F14" s="890">
        <v>45</v>
      </c>
      <c r="G14" s="890">
        <v>0</v>
      </c>
      <c r="H14" s="1424">
        <v>90</v>
      </c>
      <c r="I14" s="893"/>
      <c r="J14" s="891"/>
      <c r="K14" s="191"/>
      <c r="L14" s="191"/>
      <c r="M14" s="191"/>
      <c r="N14" s="892"/>
      <c r="O14" s="1004"/>
      <c r="P14" s="973"/>
      <c r="Q14" s="762">
        <v>100</v>
      </c>
      <c r="R14" s="762"/>
      <c r="S14" s="762"/>
    </row>
    <row r="15" spans="1:19" s="31" customFormat="1">
      <c r="A15" s="1447"/>
      <c r="B15" s="1436" t="s">
        <v>347</v>
      </c>
      <c r="C15" s="1444"/>
      <c r="D15" s="887"/>
      <c r="E15" s="887"/>
      <c r="F15" s="887"/>
      <c r="G15" s="887"/>
      <c r="H15" s="1425"/>
      <c r="I15" s="84"/>
      <c r="J15" s="85"/>
      <c r="K15" s="83"/>
      <c r="L15" s="83"/>
      <c r="M15" s="83"/>
      <c r="N15" s="86"/>
      <c r="O15" s="1003"/>
      <c r="P15" s="972"/>
      <c r="Q15" s="400"/>
      <c r="R15" s="400"/>
      <c r="S15" s="400"/>
    </row>
    <row r="16" spans="1:19" s="31" customFormat="1" ht="23.25" customHeight="1">
      <c r="A16" s="1448"/>
      <c r="B16" s="355" t="s">
        <v>529</v>
      </c>
      <c r="C16" s="1445" t="s">
        <v>132</v>
      </c>
      <c r="D16" s="1281">
        <v>4.4000000000000004</v>
      </c>
      <c r="E16" s="372">
        <v>0</v>
      </c>
      <c r="F16" s="372">
        <v>0</v>
      </c>
      <c r="G16" s="372">
        <v>0</v>
      </c>
      <c r="H16" s="1426">
        <v>4.4000000000000004</v>
      </c>
      <c r="I16" s="84"/>
      <c r="J16" s="85"/>
      <c r="K16" s="83"/>
      <c r="L16" s="83"/>
      <c r="M16" s="83"/>
      <c r="N16" s="86"/>
      <c r="O16" s="1003"/>
      <c r="P16" s="972"/>
      <c r="Q16" s="400">
        <v>4.42</v>
      </c>
      <c r="R16" s="400"/>
      <c r="S16" s="400"/>
    </row>
    <row r="17" spans="1:19" s="31" customFormat="1">
      <c r="A17" s="1448"/>
      <c r="B17" s="1437" t="s">
        <v>348</v>
      </c>
      <c r="C17" s="1445"/>
      <c r="D17" s="372"/>
      <c r="E17" s="372"/>
      <c r="F17" s="372"/>
      <c r="G17" s="372"/>
      <c r="H17" s="1422"/>
      <c r="I17" s="84"/>
      <c r="J17" s="85"/>
      <c r="K17" s="83"/>
      <c r="L17" s="83"/>
      <c r="M17" s="83"/>
      <c r="N17" s="86"/>
      <c r="O17" s="1003"/>
      <c r="P17" s="972"/>
      <c r="Q17" s="400"/>
      <c r="R17" s="400"/>
      <c r="S17" s="400"/>
    </row>
    <row r="18" spans="1:19" s="62" customFormat="1" ht="42" customHeight="1">
      <c r="A18" s="1449"/>
      <c r="B18" s="355" t="s">
        <v>468</v>
      </c>
      <c r="C18" s="1445" t="s">
        <v>197</v>
      </c>
      <c r="D18" s="375" t="s">
        <v>350</v>
      </c>
      <c r="E18" s="372">
        <v>0</v>
      </c>
      <c r="F18" s="375" t="s">
        <v>350</v>
      </c>
      <c r="G18" s="372">
        <v>0</v>
      </c>
      <c r="H18" s="1422">
        <v>0</v>
      </c>
      <c r="I18" s="359"/>
      <c r="J18" s="360"/>
      <c r="K18" s="361"/>
      <c r="L18" s="361"/>
      <c r="M18" s="361"/>
      <c r="N18" s="362"/>
      <c r="O18" s="1003"/>
      <c r="P18" s="967"/>
      <c r="Q18" s="69">
        <v>0</v>
      </c>
      <c r="R18" s="69"/>
      <c r="S18" s="69"/>
    </row>
    <row r="19" spans="1:19" s="62" customFormat="1" ht="64.5" customHeight="1">
      <c r="A19" s="1448"/>
      <c r="B19" s="357" t="s">
        <v>469</v>
      </c>
      <c r="C19" s="1441" t="s">
        <v>195</v>
      </c>
      <c r="D19" s="372">
        <v>100</v>
      </c>
      <c r="E19" s="372">
        <v>0</v>
      </c>
      <c r="F19" s="372">
        <v>0</v>
      </c>
      <c r="G19" s="372">
        <v>0</v>
      </c>
      <c r="H19" s="1422">
        <v>100</v>
      </c>
      <c r="I19" s="359"/>
      <c r="J19" s="360"/>
      <c r="K19" s="361"/>
      <c r="L19" s="361"/>
      <c r="M19" s="361"/>
      <c r="N19" s="362"/>
      <c r="O19" s="1003"/>
      <c r="P19" s="967"/>
      <c r="Q19" s="69">
        <v>0</v>
      </c>
      <c r="R19" s="69"/>
      <c r="S19" s="69"/>
    </row>
    <row r="20" spans="1:19" s="62" customFormat="1" ht="6" customHeight="1">
      <c r="A20" s="83"/>
      <c r="B20" s="1295"/>
      <c r="C20" s="88"/>
      <c r="D20" s="88"/>
      <c r="E20" s="358"/>
      <c r="F20" s="358"/>
      <c r="G20" s="358"/>
      <c r="H20" s="1427"/>
      <c r="I20" s="363"/>
      <c r="J20" s="364"/>
      <c r="K20" s="365"/>
      <c r="L20" s="365"/>
      <c r="M20" s="365"/>
      <c r="N20" s="366"/>
      <c r="O20" s="965"/>
      <c r="P20" s="1010"/>
      <c r="Q20" s="69"/>
      <c r="R20" s="69"/>
      <c r="S20" s="69"/>
    </row>
    <row r="21" spans="1:19" s="598" customFormat="1" ht="39">
      <c r="A21" s="1450"/>
      <c r="B21" s="920" t="s">
        <v>351</v>
      </c>
      <c r="C21" s="921"/>
      <c r="D21" s="1391"/>
      <c r="E21" s="1391"/>
      <c r="F21" s="1391"/>
      <c r="G21" s="1391"/>
      <c r="H21" s="1428"/>
      <c r="I21" s="1396">
        <f>SUM(I40+I22)</f>
        <v>327420</v>
      </c>
      <c r="J21" s="1397">
        <f>SUM(J54+J40+J22)</f>
        <v>996250</v>
      </c>
      <c r="K21" s="1393"/>
      <c r="L21" s="1393"/>
      <c r="M21" s="1393"/>
      <c r="N21" s="1409">
        <f>SUM(I21:M21)</f>
        <v>1323670</v>
      </c>
      <c r="O21" s="1394" t="s">
        <v>530</v>
      </c>
      <c r="P21" s="1395"/>
      <c r="Q21" s="597"/>
      <c r="R21" s="597"/>
      <c r="S21" s="597"/>
    </row>
    <row r="22" spans="1:19" s="598" customFormat="1" ht="39">
      <c r="A22" s="381"/>
      <c r="B22" s="342" t="s">
        <v>352</v>
      </c>
      <c r="C22" s="266" t="s">
        <v>346</v>
      </c>
      <c r="D22" s="599">
        <f>SUM(D37+D35+D32+D26+D23)</f>
        <v>24</v>
      </c>
      <c r="E22" s="599">
        <f t="shared" ref="E22:H22" si="0">SUM(E37+E35+E32+E26+E23)</f>
        <v>4</v>
      </c>
      <c r="F22" s="599">
        <f t="shared" si="0"/>
        <v>8</v>
      </c>
      <c r="G22" s="599">
        <f t="shared" si="0"/>
        <v>5</v>
      </c>
      <c r="H22" s="755">
        <f t="shared" si="0"/>
        <v>7</v>
      </c>
      <c r="I22" s="1389">
        <v>180000</v>
      </c>
      <c r="J22" s="1390">
        <v>18750</v>
      </c>
      <c r="K22" s="595"/>
      <c r="L22" s="595"/>
      <c r="M22" s="595"/>
      <c r="N22" s="1410">
        <f>SUM(I22:M22)</f>
        <v>198750</v>
      </c>
      <c r="O22" s="1006" t="s">
        <v>530</v>
      </c>
      <c r="P22" s="1012" t="s">
        <v>453</v>
      </c>
      <c r="Q22" s="597"/>
      <c r="R22" s="597"/>
      <c r="S22" s="597"/>
    </row>
    <row r="23" spans="1:19" s="598" customFormat="1" ht="39">
      <c r="A23" s="1451"/>
      <c r="B23" s="382" t="s">
        <v>353</v>
      </c>
      <c r="C23" s="383" t="s">
        <v>354</v>
      </c>
      <c r="D23" s="898">
        <f>SUM(D24:D25)</f>
        <v>2</v>
      </c>
      <c r="E23" s="898">
        <f t="shared" ref="E23:H23" si="1">SUM(E24:E25)</f>
        <v>0</v>
      </c>
      <c r="F23" s="898">
        <f t="shared" si="1"/>
        <v>1</v>
      </c>
      <c r="G23" s="898">
        <f t="shared" si="1"/>
        <v>0</v>
      </c>
      <c r="H23" s="1429">
        <f t="shared" si="1"/>
        <v>1</v>
      </c>
      <c r="I23" s="594"/>
      <c r="J23" s="595"/>
      <c r="K23" s="595"/>
      <c r="L23" s="595"/>
      <c r="M23" s="595"/>
      <c r="N23" s="596"/>
      <c r="O23" s="1006"/>
      <c r="P23" s="1012"/>
      <c r="Q23" s="597">
        <v>24</v>
      </c>
      <c r="R23" s="597"/>
      <c r="S23" s="597"/>
    </row>
    <row r="24" spans="1:19" s="598" customFormat="1" hidden="1">
      <c r="A24" s="1452"/>
      <c r="B24" s="384" t="s">
        <v>470</v>
      </c>
      <c r="C24" s="385" t="s">
        <v>355</v>
      </c>
      <c r="D24" s="599">
        <f>SUM(E24:H24)</f>
        <v>1</v>
      </c>
      <c r="E24" s="599">
        <v>0</v>
      </c>
      <c r="F24" s="599">
        <v>1</v>
      </c>
      <c r="G24" s="599">
        <v>0</v>
      </c>
      <c r="H24" s="755">
        <v>0</v>
      </c>
      <c r="I24" s="594"/>
      <c r="J24" s="595"/>
      <c r="K24" s="595"/>
      <c r="L24" s="595"/>
      <c r="M24" s="595"/>
      <c r="N24" s="596"/>
      <c r="O24" s="1006"/>
      <c r="P24" s="1012" t="s">
        <v>453</v>
      </c>
      <c r="Q24" s="597"/>
      <c r="R24" s="597"/>
      <c r="S24" s="597"/>
    </row>
    <row r="25" spans="1:19" s="598" customFormat="1" hidden="1">
      <c r="A25" s="1452"/>
      <c r="B25" s="384" t="s">
        <v>471</v>
      </c>
      <c r="C25" s="385" t="s">
        <v>356</v>
      </c>
      <c r="D25" s="599">
        <f>SUM(E25:I25)</f>
        <v>1</v>
      </c>
      <c r="E25" s="599">
        <v>0</v>
      </c>
      <c r="F25" s="599">
        <v>0</v>
      </c>
      <c r="G25" s="599">
        <v>0</v>
      </c>
      <c r="H25" s="755">
        <v>1</v>
      </c>
      <c r="I25" s="594"/>
      <c r="J25" s="595"/>
      <c r="K25" s="595"/>
      <c r="L25" s="595"/>
      <c r="M25" s="595"/>
      <c r="N25" s="596"/>
      <c r="O25" s="1006"/>
      <c r="P25" s="1012" t="s">
        <v>453</v>
      </c>
      <c r="Q25" s="597"/>
      <c r="R25" s="597"/>
      <c r="S25" s="597"/>
    </row>
    <row r="26" spans="1:19" s="598" customFormat="1">
      <c r="A26" s="1451"/>
      <c r="B26" s="346" t="s">
        <v>357</v>
      </c>
      <c r="C26" s="348" t="s">
        <v>358</v>
      </c>
      <c r="D26" s="898">
        <f>SUM(D27:D31)</f>
        <v>5</v>
      </c>
      <c r="E26" s="898">
        <f t="shared" ref="E26:H26" si="2">SUM(E27:E31)</f>
        <v>0</v>
      </c>
      <c r="F26" s="898">
        <f t="shared" si="2"/>
        <v>2</v>
      </c>
      <c r="G26" s="898">
        <f t="shared" si="2"/>
        <v>1</v>
      </c>
      <c r="H26" s="1429">
        <f t="shared" si="2"/>
        <v>2</v>
      </c>
      <c r="I26" s="594"/>
      <c r="J26" s="595"/>
      <c r="K26" s="595"/>
      <c r="L26" s="595"/>
      <c r="M26" s="595"/>
      <c r="N26" s="596"/>
      <c r="O26" s="1006"/>
      <c r="P26" s="1012"/>
      <c r="Q26" s="597">
        <v>2</v>
      </c>
      <c r="R26" s="597"/>
      <c r="S26" s="597"/>
    </row>
    <row r="27" spans="1:19" s="598" customFormat="1" hidden="1">
      <c r="A27" s="1452"/>
      <c r="B27" s="384" t="s">
        <v>500</v>
      </c>
      <c r="C27" s="344" t="s">
        <v>358</v>
      </c>
      <c r="D27" s="599">
        <f>SUM(E27:H27)</f>
        <v>1</v>
      </c>
      <c r="E27" s="599">
        <v>0</v>
      </c>
      <c r="F27" s="599">
        <v>1</v>
      </c>
      <c r="G27" s="599">
        <v>0</v>
      </c>
      <c r="H27" s="755">
        <v>0</v>
      </c>
      <c r="I27" s="594"/>
      <c r="J27" s="595"/>
      <c r="K27" s="595"/>
      <c r="L27" s="595"/>
      <c r="M27" s="595"/>
      <c r="N27" s="596"/>
      <c r="O27" s="1006"/>
      <c r="P27" s="1012" t="s">
        <v>453</v>
      </c>
      <c r="Q27" s="597"/>
      <c r="R27" s="597"/>
      <c r="S27" s="597"/>
    </row>
    <row r="28" spans="1:19" s="598" customFormat="1" hidden="1">
      <c r="A28" s="1452"/>
      <c r="B28" s="384" t="s">
        <v>472</v>
      </c>
      <c r="C28" s="344" t="s">
        <v>358</v>
      </c>
      <c r="D28" s="599">
        <f>SUM(E28:H28)</f>
        <v>1</v>
      </c>
      <c r="E28" s="599">
        <v>0</v>
      </c>
      <c r="F28" s="599">
        <v>1</v>
      </c>
      <c r="G28" s="599">
        <v>0</v>
      </c>
      <c r="H28" s="755">
        <v>0</v>
      </c>
      <c r="I28" s="594"/>
      <c r="J28" s="595"/>
      <c r="K28" s="595"/>
      <c r="L28" s="595"/>
      <c r="M28" s="595"/>
      <c r="N28" s="596"/>
      <c r="O28" s="1006"/>
      <c r="P28" s="1012" t="s">
        <v>453</v>
      </c>
      <c r="Q28" s="597"/>
      <c r="R28" s="597"/>
      <c r="S28" s="597"/>
    </row>
    <row r="29" spans="1:19" s="598" customFormat="1" ht="21.75" hidden="1" customHeight="1">
      <c r="A29" s="1452"/>
      <c r="B29" s="384" t="s">
        <v>473</v>
      </c>
      <c r="C29" s="344" t="s">
        <v>358</v>
      </c>
      <c r="D29" s="599">
        <f>SUM(E29:H29)</f>
        <v>1</v>
      </c>
      <c r="E29" s="599">
        <v>0</v>
      </c>
      <c r="F29" s="599">
        <v>0</v>
      </c>
      <c r="G29" s="599">
        <v>1</v>
      </c>
      <c r="H29" s="755">
        <v>0</v>
      </c>
      <c r="I29" s="594"/>
      <c r="J29" s="595"/>
      <c r="K29" s="595"/>
      <c r="L29" s="595"/>
      <c r="M29" s="595"/>
      <c r="N29" s="596"/>
      <c r="O29" s="1006"/>
      <c r="P29" s="1012" t="s">
        <v>453</v>
      </c>
      <c r="Q29" s="597"/>
      <c r="R29" s="597"/>
      <c r="S29" s="597"/>
    </row>
    <row r="30" spans="1:19" s="598" customFormat="1" ht="24.75" hidden="1" customHeight="1">
      <c r="A30" s="1452"/>
      <c r="B30" s="384" t="s">
        <v>474</v>
      </c>
      <c r="C30" s="344" t="s">
        <v>358</v>
      </c>
      <c r="D30" s="599">
        <f>SUM(E30:H30)</f>
        <v>1</v>
      </c>
      <c r="E30" s="599">
        <v>0</v>
      </c>
      <c r="F30" s="599">
        <v>0</v>
      </c>
      <c r="G30" s="599">
        <v>0</v>
      </c>
      <c r="H30" s="755">
        <v>1</v>
      </c>
      <c r="I30" s="594"/>
      <c r="J30" s="595"/>
      <c r="K30" s="595"/>
      <c r="L30" s="595"/>
      <c r="M30" s="595"/>
      <c r="N30" s="596"/>
      <c r="O30" s="1006"/>
      <c r="P30" s="1012" t="s">
        <v>453</v>
      </c>
      <c r="Q30" s="597"/>
      <c r="R30" s="597"/>
      <c r="S30" s="597"/>
    </row>
    <row r="31" spans="1:19" s="598" customFormat="1" hidden="1">
      <c r="A31" s="1452"/>
      <c r="B31" s="384" t="s">
        <v>475</v>
      </c>
      <c r="C31" s="344" t="s">
        <v>358</v>
      </c>
      <c r="D31" s="599">
        <f>SUM(E31:H31)</f>
        <v>1</v>
      </c>
      <c r="E31" s="599">
        <v>0</v>
      </c>
      <c r="F31" s="599">
        <v>0</v>
      </c>
      <c r="G31" s="599">
        <v>0</v>
      </c>
      <c r="H31" s="755">
        <v>1</v>
      </c>
      <c r="I31" s="594"/>
      <c r="J31" s="595"/>
      <c r="K31" s="595"/>
      <c r="L31" s="595"/>
      <c r="M31" s="595"/>
      <c r="N31" s="596"/>
      <c r="O31" s="1006"/>
      <c r="P31" s="1012" t="s">
        <v>453</v>
      </c>
      <c r="Q31" s="597"/>
      <c r="R31" s="597"/>
      <c r="S31" s="597"/>
    </row>
    <row r="32" spans="1:19" s="598" customFormat="1">
      <c r="A32" s="1479"/>
      <c r="B32" s="1480" t="s">
        <v>359</v>
      </c>
      <c r="C32" s="1481" t="s">
        <v>226</v>
      </c>
      <c r="D32" s="1482">
        <f>SUM(D33)</f>
        <v>12</v>
      </c>
      <c r="E32" s="1482">
        <f t="shared" ref="E32:H32" si="3">SUM(E33)</f>
        <v>3</v>
      </c>
      <c r="F32" s="1482">
        <f t="shared" si="3"/>
        <v>3</v>
      </c>
      <c r="G32" s="1482">
        <f t="shared" si="3"/>
        <v>3</v>
      </c>
      <c r="H32" s="1483">
        <f t="shared" si="3"/>
        <v>3</v>
      </c>
      <c r="I32" s="1290"/>
      <c r="J32" s="1291"/>
      <c r="K32" s="1291"/>
      <c r="L32" s="1291"/>
      <c r="M32" s="1291"/>
      <c r="N32" s="1292"/>
      <c r="O32" s="1293"/>
      <c r="P32" s="1294"/>
      <c r="Q32" s="597"/>
      <c r="R32" s="597"/>
      <c r="S32" s="597"/>
    </row>
    <row r="33" spans="1:19" s="598" customFormat="1" hidden="1">
      <c r="A33" s="1476"/>
      <c r="B33" s="1477" t="s">
        <v>360</v>
      </c>
      <c r="C33" s="1478" t="s">
        <v>226</v>
      </c>
      <c r="D33" s="599">
        <f>SUM(E33:H33)</f>
        <v>12</v>
      </c>
      <c r="E33" s="599">
        <v>3</v>
      </c>
      <c r="F33" s="599">
        <v>3</v>
      </c>
      <c r="G33" s="599">
        <v>3</v>
      </c>
      <c r="H33" s="755">
        <v>3</v>
      </c>
      <c r="I33" s="594"/>
      <c r="J33" s="595"/>
      <c r="K33" s="595"/>
      <c r="L33" s="595"/>
      <c r="M33" s="595"/>
      <c r="N33" s="596"/>
      <c r="O33" s="1006"/>
      <c r="P33" s="1012" t="s">
        <v>453</v>
      </c>
      <c r="Q33" s="597"/>
      <c r="R33" s="597"/>
      <c r="S33" s="597"/>
    </row>
    <row r="34" spans="1:19" s="598" customFormat="1" hidden="1">
      <c r="A34" s="895"/>
      <c r="B34" s="896" t="s">
        <v>361</v>
      </c>
      <c r="C34" s="897" t="s">
        <v>226</v>
      </c>
      <c r="D34" s="599">
        <f>SUM(E34:H34)</f>
        <v>12</v>
      </c>
      <c r="E34" s="599">
        <v>3</v>
      </c>
      <c r="F34" s="599">
        <v>3</v>
      </c>
      <c r="G34" s="599">
        <v>3</v>
      </c>
      <c r="H34" s="755">
        <v>3</v>
      </c>
      <c r="I34" s="594"/>
      <c r="J34" s="595"/>
      <c r="K34" s="595"/>
      <c r="L34" s="595"/>
      <c r="M34" s="595"/>
      <c r="N34" s="596"/>
      <c r="O34" s="1006"/>
      <c r="P34" s="1012" t="s">
        <v>453</v>
      </c>
      <c r="Q34" s="597"/>
      <c r="R34" s="597"/>
      <c r="S34" s="597"/>
    </row>
    <row r="35" spans="1:19" s="598" customFormat="1" ht="42.75" customHeight="1">
      <c r="A35" s="1453"/>
      <c r="B35" s="386" t="s">
        <v>476</v>
      </c>
      <c r="C35" s="387" t="s">
        <v>355</v>
      </c>
      <c r="D35" s="898">
        <f>SUM(D36)</f>
        <v>1</v>
      </c>
      <c r="E35" s="898">
        <f t="shared" ref="E35:H35" si="4">SUM(E36)</f>
        <v>0</v>
      </c>
      <c r="F35" s="898">
        <f t="shared" si="4"/>
        <v>1</v>
      </c>
      <c r="G35" s="898">
        <f t="shared" si="4"/>
        <v>0</v>
      </c>
      <c r="H35" s="1429">
        <f t="shared" si="4"/>
        <v>0</v>
      </c>
      <c r="I35" s="594"/>
      <c r="J35" s="595"/>
      <c r="K35" s="595"/>
      <c r="L35" s="595"/>
      <c r="M35" s="595"/>
      <c r="N35" s="596"/>
      <c r="O35" s="1006"/>
      <c r="P35" s="1012"/>
      <c r="Q35" s="597"/>
      <c r="R35" s="597"/>
      <c r="S35" s="597"/>
    </row>
    <row r="36" spans="1:19" s="905" customFormat="1" ht="42.75" hidden="1" customHeight="1">
      <c r="A36" s="397"/>
      <c r="B36" s="899" t="s">
        <v>477</v>
      </c>
      <c r="C36" s="900" t="s">
        <v>355</v>
      </c>
      <c r="D36" s="906">
        <f>SUM(E36:H36)</f>
        <v>1</v>
      </c>
      <c r="E36" s="906">
        <v>0</v>
      </c>
      <c r="F36" s="906">
        <v>1</v>
      </c>
      <c r="G36" s="906">
        <v>0</v>
      </c>
      <c r="H36" s="1430">
        <v>0</v>
      </c>
      <c r="I36" s="901"/>
      <c r="J36" s="902"/>
      <c r="K36" s="902"/>
      <c r="L36" s="902"/>
      <c r="M36" s="902"/>
      <c r="N36" s="903"/>
      <c r="O36" s="1006"/>
      <c r="P36" s="1012" t="s">
        <v>453</v>
      </c>
      <c r="Q36" s="904"/>
      <c r="R36" s="904"/>
      <c r="S36" s="904"/>
    </row>
    <row r="37" spans="1:19" s="598" customFormat="1" ht="22.5" customHeight="1">
      <c r="A37" s="1453"/>
      <c r="B37" s="386" t="s">
        <v>478</v>
      </c>
      <c r="C37" s="387" t="s">
        <v>226</v>
      </c>
      <c r="D37" s="898">
        <f>SUM(D38:D39)</f>
        <v>4</v>
      </c>
      <c r="E37" s="898">
        <f t="shared" ref="E37:H37" si="5">SUM(E38:E39)</f>
        <v>1</v>
      </c>
      <c r="F37" s="898">
        <f t="shared" si="5"/>
        <v>1</v>
      </c>
      <c r="G37" s="898">
        <f t="shared" si="5"/>
        <v>1</v>
      </c>
      <c r="H37" s="1429">
        <f t="shared" si="5"/>
        <v>1</v>
      </c>
      <c r="I37" s="908"/>
      <c r="J37" s="909"/>
      <c r="K37" s="909"/>
      <c r="L37" s="909"/>
      <c r="M37" s="909"/>
      <c r="N37" s="910"/>
      <c r="O37" s="1006"/>
      <c r="P37" s="1012"/>
      <c r="Q37" s="597"/>
      <c r="R37" s="597"/>
      <c r="S37" s="597"/>
    </row>
    <row r="38" spans="1:19" s="598" customFormat="1" ht="43.5" hidden="1" customHeight="1">
      <c r="A38" s="1454"/>
      <c r="B38" s="388" t="s">
        <v>479</v>
      </c>
      <c r="C38" s="389" t="s">
        <v>226</v>
      </c>
      <c r="D38" s="599">
        <f>SUM(E38:H38)</f>
        <v>2</v>
      </c>
      <c r="E38" s="599">
        <v>1</v>
      </c>
      <c r="F38" s="599">
        <v>0</v>
      </c>
      <c r="G38" s="599">
        <v>1</v>
      </c>
      <c r="H38" s="755">
        <v>0</v>
      </c>
      <c r="I38" s="908"/>
      <c r="J38" s="909"/>
      <c r="K38" s="909"/>
      <c r="L38" s="909"/>
      <c r="M38" s="909"/>
      <c r="N38" s="910"/>
      <c r="O38" s="1006"/>
      <c r="P38" s="1012" t="s">
        <v>453</v>
      </c>
      <c r="Q38" s="597"/>
      <c r="R38" s="597"/>
      <c r="S38" s="597"/>
    </row>
    <row r="39" spans="1:19" s="598" customFormat="1" ht="43.5" hidden="1" customHeight="1">
      <c r="A39" s="1454"/>
      <c r="B39" s="388" t="s">
        <v>362</v>
      </c>
      <c r="C39" s="390" t="s">
        <v>226</v>
      </c>
      <c r="D39" s="599">
        <f>SUM(E39:H39)</f>
        <v>2</v>
      </c>
      <c r="E39" s="599">
        <v>0</v>
      </c>
      <c r="F39" s="599">
        <v>1</v>
      </c>
      <c r="G39" s="599">
        <v>0</v>
      </c>
      <c r="H39" s="755">
        <v>1</v>
      </c>
      <c r="I39" s="594"/>
      <c r="J39" s="595"/>
      <c r="K39" s="595"/>
      <c r="L39" s="595"/>
      <c r="M39" s="595"/>
      <c r="N39" s="596"/>
      <c r="O39" s="1006"/>
      <c r="P39" s="1012" t="s">
        <v>453</v>
      </c>
      <c r="Q39" s="597"/>
      <c r="R39" s="597"/>
      <c r="S39" s="597"/>
    </row>
    <row r="40" spans="1:19" s="598" customFormat="1" ht="39">
      <c r="A40" s="1455"/>
      <c r="B40" s="391" t="s">
        <v>363</v>
      </c>
      <c r="C40" s="392" t="s">
        <v>230</v>
      </c>
      <c r="D40" s="599">
        <f>SUM(D41:D46)</f>
        <v>770</v>
      </c>
      <c r="E40" s="599">
        <f t="shared" ref="E40:H40" si="6">SUM(E41:E46)</f>
        <v>140</v>
      </c>
      <c r="F40" s="599">
        <f t="shared" si="6"/>
        <v>275</v>
      </c>
      <c r="G40" s="599">
        <f t="shared" si="6"/>
        <v>140</v>
      </c>
      <c r="H40" s="755">
        <f t="shared" si="6"/>
        <v>215</v>
      </c>
      <c r="I40" s="1401">
        <v>147420</v>
      </c>
      <c r="J40" s="1402">
        <v>18750</v>
      </c>
      <c r="K40" s="595"/>
      <c r="L40" s="595"/>
      <c r="M40" s="595"/>
      <c r="N40" s="1410">
        <f>SUM(I40:M40)</f>
        <v>166170</v>
      </c>
      <c r="O40" s="1006" t="s">
        <v>530</v>
      </c>
      <c r="P40" s="1012"/>
      <c r="Q40" s="597"/>
      <c r="R40" s="597"/>
      <c r="S40" s="597"/>
    </row>
    <row r="41" spans="1:19" s="598" customFormat="1" ht="40.5">
      <c r="A41" s="374"/>
      <c r="B41" s="353" t="s">
        <v>364</v>
      </c>
      <c r="C41" s="354" t="s">
        <v>230</v>
      </c>
      <c r="D41" s="599">
        <f t="shared" ref="D41:D46" si="7">SUM(E41:H41)</f>
        <v>30</v>
      </c>
      <c r="E41" s="599">
        <v>0</v>
      </c>
      <c r="F41" s="599">
        <v>30</v>
      </c>
      <c r="G41" s="599">
        <v>0</v>
      </c>
      <c r="H41" s="755">
        <v>0</v>
      </c>
      <c r="I41" s="594"/>
      <c r="J41" s="595"/>
      <c r="K41" s="595"/>
      <c r="L41" s="595"/>
      <c r="M41" s="595"/>
      <c r="N41" s="596"/>
      <c r="O41" s="1007"/>
      <c r="P41" s="1014" t="s">
        <v>434</v>
      </c>
      <c r="Q41" s="597"/>
      <c r="R41" s="597"/>
      <c r="S41" s="597"/>
    </row>
    <row r="42" spans="1:19" s="598" customFormat="1" ht="42.75" customHeight="1">
      <c r="A42" s="374"/>
      <c r="B42" s="353" t="s">
        <v>365</v>
      </c>
      <c r="C42" s="354" t="s">
        <v>230</v>
      </c>
      <c r="D42" s="599">
        <f t="shared" si="7"/>
        <v>30</v>
      </c>
      <c r="E42" s="599">
        <v>0</v>
      </c>
      <c r="F42" s="599">
        <v>30</v>
      </c>
      <c r="G42" s="599">
        <v>0</v>
      </c>
      <c r="H42" s="755">
        <v>0</v>
      </c>
      <c r="I42" s="594"/>
      <c r="J42" s="595"/>
      <c r="K42" s="595"/>
      <c r="L42" s="595"/>
      <c r="M42" s="595"/>
      <c r="N42" s="596"/>
      <c r="O42" s="1007"/>
      <c r="P42" s="1014" t="s">
        <v>480</v>
      </c>
      <c r="Q42" s="597"/>
      <c r="R42" s="597"/>
      <c r="S42" s="597"/>
    </row>
    <row r="43" spans="1:19" s="598" customFormat="1" ht="25.5" customHeight="1">
      <c r="A43" s="374"/>
      <c r="B43" s="353" t="s">
        <v>481</v>
      </c>
      <c r="C43" s="354" t="s">
        <v>230</v>
      </c>
      <c r="D43" s="599">
        <f t="shared" si="7"/>
        <v>100</v>
      </c>
      <c r="E43" s="599">
        <v>0</v>
      </c>
      <c r="F43" s="599">
        <v>50</v>
      </c>
      <c r="G43" s="599">
        <v>0</v>
      </c>
      <c r="H43" s="755">
        <v>50</v>
      </c>
      <c r="I43" s="594"/>
      <c r="J43" s="595"/>
      <c r="K43" s="595"/>
      <c r="L43" s="595"/>
      <c r="M43" s="595"/>
      <c r="N43" s="596"/>
      <c r="O43" s="1006"/>
      <c r="P43" s="1012" t="s">
        <v>453</v>
      </c>
      <c r="Q43" s="597"/>
      <c r="R43" s="597"/>
      <c r="S43" s="597"/>
    </row>
    <row r="44" spans="1:19" s="598" customFormat="1" ht="39">
      <c r="A44" s="374"/>
      <c r="B44" s="353" t="s">
        <v>366</v>
      </c>
      <c r="C44" s="354" t="s">
        <v>230</v>
      </c>
      <c r="D44" s="599">
        <f t="shared" si="7"/>
        <v>500</v>
      </c>
      <c r="E44" s="599">
        <v>125</v>
      </c>
      <c r="F44" s="599">
        <v>125</v>
      </c>
      <c r="G44" s="599">
        <v>125</v>
      </c>
      <c r="H44" s="755">
        <v>125</v>
      </c>
      <c r="I44" s="594"/>
      <c r="J44" s="595"/>
      <c r="K44" s="595"/>
      <c r="L44" s="595"/>
      <c r="M44" s="595"/>
      <c r="N44" s="596"/>
      <c r="O44" s="1006"/>
      <c r="P44" s="1012" t="s">
        <v>453</v>
      </c>
      <c r="Q44" s="597"/>
      <c r="R44" s="597"/>
      <c r="S44" s="597"/>
    </row>
    <row r="45" spans="1:19" s="598" customFormat="1" ht="40.5">
      <c r="A45" s="374"/>
      <c r="B45" s="353" t="s">
        <v>367</v>
      </c>
      <c r="C45" s="354" t="s">
        <v>230</v>
      </c>
      <c r="D45" s="665">
        <f t="shared" si="7"/>
        <v>60</v>
      </c>
      <c r="E45" s="665">
        <v>15</v>
      </c>
      <c r="F45" s="665">
        <v>15</v>
      </c>
      <c r="G45" s="665">
        <v>15</v>
      </c>
      <c r="H45" s="750">
        <v>15</v>
      </c>
      <c r="I45" s="594"/>
      <c r="J45" s="595"/>
      <c r="K45" s="595"/>
      <c r="L45" s="595"/>
      <c r="M45" s="595"/>
      <c r="N45" s="596"/>
      <c r="O45" s="1006"/>
      <c r="P45" s="1014" t="s">
        <v>446</v>
      </c>
      <c r="Q45" s="597"/>
      <c r="R45" s="597"/>
      <c r="S45" s="597"/>
    </row>
    <row r="46" spans="1:19" s="598" customFormat="1">
      <c r="A46" s="374"/>
      <c r="B46" s="353" t="s">
        <v>368</v>
      </c>
      <c r="C46" s="354" t="s">
        <v>230</v>
      </c>
      <c r="D46" s="599">
        <f t="shared" si="7"/>
        <v>50</v>
      </c>
      <c r="E46" s="599">
        <v>0</v>
      </c>
      <c r="F46" s="599">
        <v>25</v>
      </c>
      <c r="G46" s="599">
        <v>0</v>
      </c>
      <c r="H46" s="755">
        <v>25</v>
      </c>
      <c r="I46" s="594"/>
      <c r="J46" s="595"/>
      <c r="K46" s="595"/>
      <c r="L46" s="595"/>
      <c r="M46" s="595"/>
      <c r="N46" s="596"/>
      <c r="O46" s="1006"/>
      <c r="P46" s="1012" t="s">
        <v>453</v>
      </c>
      <c r="Q46" s="597"/>
      <c r="R46" s="597"/>
      <c r="S46" s="597"/>
    </row>
    <row r="47" spans="1:19" s="598" customFormat="1" ht="39">
      <c r="A47" s="381"/>
      <c r="B47" s="342" t="s">
        <v>369</v>
      </c>
      <c r="C47" s="266" t="s">
        <v>226</v>
      </c>
      <c r="D47" s="665">
        <f>SUM(D51+D48)</f>
        <v>360</v>
      </c>
      <c r="E47" s="665">
        <f t="shared" ref="E47:H47" si="8">SUM(E51+E48)</f>
        <v>90</v>
      </c>
      <c r="F47" s="665">
        <f t="shared" si="8"/>
        <v>90</v>
      </c>
      <c r="G47" s="665">
        <f t="shared" si="8"/>
        <v>90</v>
      </c>
      <c r="H47" s="750">
        <f t="shared" si="8"/>
        <v>90</v>
      </c>
      <c r="I47" s="594"/>
      <c r="J47" s="595"/>
      <c r="K47" s="595"/>
      <c r="L47" s="595"/>
      <c r="M47" s="595"/>
      <c r="N47" s="596"/>
      <c r="O47" s="1006"/>
      <c r="P47" s="1012"/>
      <c r="Q47" s="597"/>
      <c r="R47" s="597"/>
      <c r="S47" s="597"/>
    </row>
    <row r="48" spans="1:19" s="598" customFormat="1">
      <c r="A48" s="374"/>
      <c r="B48" s="353" t="s">
        <v>501</v>
      </c>
      <c r="C48" s="393" t="s">
        <v>226</v>
      </c>
      <c r="D48" s="665">
        <f>SUM(D49:D50)</f>
        <v>40</v>
      </c>
      <c r="E48" s="665">
        <f t="shared" ref="E48:H48" si="9">SUM(E49:E50)</f>
        <v>10</v>
      </c>
      <c r="F48" s="665">
        <f t="shared" si="9"/>
        <v>10</v>
      </c>
      <c r="G48" s="665">
        <f t="shared" si="9"/>
        <v>10</v>
      </c>
      <c r="H48" s="750">
        <f t="shared" si="9"/>
        <v>10</v>
      </c>
      <c r="I48" s="594"/>
      <c r="J48" s="595"/>
      <c r="K48" s="595"/>
      <c r="L48" s="595"/>
      <c r="M48" s="595"/>
      <c r="N48" s="596"/>
      <c r="O48" s="1006"/>
      <c r="P48" s="1012"/>
      <c r="Q48" s="597"/>
      <c r="R48" s="597"/>
      <c r="S48" s="597"/>
    </row>
    <row r="49" spans="1:19" s="62" customFormat="1" hidden="1">
      <c r="A49" s="374"/>
      <c r="B49" s="353" t="s">
        <v>370</v>
      </c>
      <c r="C49" s="393" t="s">
        <v>226</v>
      </c>
      <c r="D49" s="665">
        <f>SUM(E49:H49)</f>
        <v>20</v>
      </c>
      <c r="E49" s="665">
        <v>5</v>
      </c>
      <c r="F49" s="665">
        <v>5</v>
      </c>
      <c r="G49" s="665">
        <v>5</v>
      </c>
      <c r="H49" s="750">
        <v>5</v>
      </c>
      <c r="I49" s="376"/>
      <c r="J49" s="377"/>
      <c r="K49" s="377"/>
      <c r="L49" s="377"/>
      <c r="M49" s="377"/>
      <c r="N49" s="378"/>
      <c r="O49" s="1002"/>
      <c r="P49" s="1015" t="s">
        <v>449</v>
      </c>
      <c r="Q49" s="69"/>
      <c r="R49" s="69"/>
      <c r="S49" s="69"/>
    </row>
    <row r="50" spans="1:19" s="598" customFormat="1" hidden="1">
      <c r="A50" s="374"/>
      <c r="B50" s="353" t="s">
        <v>371</v>
      </c>
      <c r="C50" s="393" t="s">
        <v>226</v>
      </c>
      <c r="D50" s="599">
        <f>SUM(E50:H50)</f>
        <v>20</v>
      </c>
      <c r="E50" s="599">
        <v>5</v>
      </c>
      <c r="F50" s="599">
        <v>5</v>
      </c>
      <c r="G50" s="599">
        <v>5</v>
      </c>
      <c r="H50" s="755">
        <v>5</v>
      </c>
      <c r="I50" s="594"/>
      <c r="J50" s="595"/>
      <c r="K50" s="595"/>
      <c r="L50" s="595"/>
      <c r="M50" s="595"/>
      <c r="N50" s="596"/>
      <c r="O50" s="1006"/>
      <c r="P50" s="1012" t="s">
        <v>453</v>
      </c>
      <c r="Q50" s="597"/>
      <c r="R50" s="597"/>
      <c r="S50" s="597"/>
    </row>
    <row r="51" spans="1:19" s="62" customFormat="1">
      <c r="A51" s="374"/>
      <c r="B51" s="353" t="s">
        <v>502</v>
      </c>
      <c r="C51" s="393" t="s">
        <v>226</v>
      </c>
      <c r="D51" s="911">
        <f>SUM(D52:D53)</f>
        <v>320</v>
      </c>
      <c r="E51" s="911">
        <f>SUM(E52:E53)</f>
        <v>80</v>
      </c>
      <c r="F51" s="911">
        <f>SUM(F52:F53)</f>
        <v>80</v>
      </c>
      <c r="G51" s="911">
        <f>SUM(G52:G53)</f>
        <v>80</v>
      </c>
      <c r="H51" s="737">
        <f>SUM(H52:H53)</f>
        <v>80</v>
      </c>
      <c r="I51" s="376"/>
      <c r="J51" s="377"/>
      <c r="K51" s="377"/>
      <c r="L51" s="377"/>
      <c r="M51" s="377"/>
      <c r="N51" s="378"/>
      <c r="O51" s="1002"/>
      <c r="P51" s="1013"/>
      <c r="Q51" s="69"/>
      <c r="R51" s="69"/>
      <c r="S51" s="69"/>
    </row>
    <row r="52" spans="1:19" s="62" customFormat="1" hidden="1">
      <c r="A52" s="374"/>
      <c r="B52" s="353" t="s">
        <v>370</v>
      </c>
      <c r="C52" s="393" t="s">
        <v>226</v>
      </c>
      <c r="D52" s="665">
        <f>SUM(E52:H52)</f>
        <v>300</v>
      </c>
      <c r="E52" s="665">
        <v>75</v>
      </c>
      <c r="F52" s="665">
        <v>75</v>
      </c>
      <c r="G52" s="665">
        <v>75</v>
      </c>
      <c r="H52" s="750">
        <v>75</v>
      </c>
      <c r="I52" s="376"/>
      <c r="J52" s="377"/>
      <c r="K52" s="377"/>
      <c r="L52" s="377"/>
      <c r="M52" s="377"/>
      <c r="N52" s="378"/>
      <c r="O52" s="1002"/>
      <c r="P52" s="1015" t="s">
        <v>449</v>
      </c>
      <c r="Q52" s="69"/>
      <c r="R52" s="69"/>
      <c r="S52" s="69"/>
    </row>
    <row r="53" spans="1:19" s="62" customFormat="1" hidden="1">
      <c r="A53" s="374"/>
      <c r="B53" s="353" t="s">
        <v>371</v>
      </c>
      <c r="C53" s="393" t="s">
        <v>226</v>
      </c>
      <c r="D53" s="894">
        <f>SUM(E53:H53)</f>
        <v>20</v>
      </c>
      <c r="E53" s="894">
        <v>5</v>
      </c>
      <c r="F53" s="894">
        <v>5</v>
      </c>
      <c r="G53" s="894">
        <v>5</v>
      </c>
      <c r="H53" s="728">
        <v>5</v>
      </c>
      <c r="I53" s="376"/>
      <c r="J53" s="377"/>
      <c r="K53" s="377"/>
      <c r="L53" s="377"/>
      <c r="M53" s="377"/>
      <c r="N53" s="378"/>
      <c r="O53" s="1002"/>
      <c r="P53" s="1012" t="s">
        <v>453</v>
      </c>
      <c r="Q53" s="69"/>
      <c r="R53" s="69"/>
      <c r="S53" s="69"/>
    </row>
    <row r="54" spans="1:19" s="62" customFormat="1">
      <c r="A54" s="381"/>
      <c r="B54" s="342" t="s">
        <v>503</v>
      </c>
      <c r="C54" s="266" t="s">
        <v>372</v>
      </c>
      <c r="D54" s="913">
        <f>SUM(D55:D58)</f>
        <v>94000</v>
      </c>
      <c r="E54" s="913">
        <f t="shared" ref="E54:H54" si="10">SUM(E55:E58)</f>
        <v>21250</v>
      </c>
      <c r="F54" s="913">
        <f t="shared" si="10"/>
        <v>30250</v>
      </c>
      <c r="G54" s="913">
        <f t="shared" si="10"/>
        <v>16250</v>
      </c>
      <c r="H54" s="1431">
        <f t="shared" si="10"/>
        <v>26250</v>
      </c>
      <c r="I54" s="376"/>
      <c r="J54" s="1405">
        <v>958750</v>
      </c>
      <c r="K54" s="377"/>
      <c r="L54" s="377"/>
      <c r="M54" s="377"/>
      <c r="N54" s="1411">
        <f>SUM(I54:M54)</f>
        <v>958750</v>
      </c>
      <c r="O54" s="1002" t="s">
        <v>530</v>
      </c>
      <c r="P54" s="1013"/>
      <c r="Q54" s="69"/>
      <c r="R54" s="69"/>
      <c r="S54" s="69"/>
    </row>
    <row r="55" spans="1:19" s="598" customFormat="1" ht="39" hidden="1">
      <c r="A55" s="374"/>
      <c r="B55" s="353" t="s">
        <v>373</v>
      </c>
      <c r="C55" s="354" t="s">
        <v>372</v>
      </c>
      <c r="D55" s="912">
        <f>SUM(E55:H55)</f>
        <v>25000</v>
      </c>
      <c r="E55" s="912">
        <v>6250</v>
      </c>
      <c r="F55" s="912">
        <v>6250</v>
      </c>
      <c r="G55" s="912">
        <v>6250</v>
      </c>
      <c r="H55" s="1432">
        <v>6250</v>
      </c>
      <c r="I55" s="594"/>
      <c r="J55" s="595"/>
      <c r="K55" s="595"/>
      <c r="L55" s="595"/>
      <c r="M55" s="595"/>
      <c r="N55" s="596"/>
      <c r="O55" s="1006"/>
      <c r="P55" s="1012" t="s">
        <v>453</v>
      </c>
      <c r="Q55" s="597"/>
      <c r="R55" s="597"/>
      <c r="S55" s="597"/>
    </row>
    <row r="56" spans="1:19" s="598" customFormat="1" ht="22.5" hidden="1" customHeight="1">
      <c r="A56" s="267"/>
      <c r="B56" s="343" t="s">
        <v>374</v>
      </c>
      <c r="C56" s="268" t="s">
        <v>372</v>
      </c>
      <c r="D56" s="912">
        <f>SUM(E56:H56)</f>
        <v>65000</v>
      </c>
      <c r="E56" s="912">
        <v>15000</v>
      </c>
      <c r="F56" s="912">
        <v>20000</v>
      </c>
      <c r="G56" s="912">
        <v>10000</v>
      </c>
      <c r="H56" s="1432">
        <v>20000</v>
      </c>
      <c r="I56" s="594"/>
      <c r="J56" s="595"/>
      <c r="K56" s="595"/>
      <c r="L56" s="595"/>
      <c r="M56" s="595"/>
      <c r="N56" s="596"/>
      <c r="O56" s="1007"/>
      <c r="P56" s="1014" t="s">
        <v>442</v>
      </c>
      <c r="Q56" s="597"/>
      <c r="R56" s="597"/>
      <c r="S56" s="597"/>
    </row>
    <row r="57" spans="1:19" s="598" customFormat="1" ht="21.75" hidden="1" customHeight="1">
      <c r="A57" s="1449"/>
      <c r="B57" s="343" t="s">
        <v>375</v>
      </c>
      <c r="C57" s="285" t="s">
        <v>372</v>
      </c>
      <c r="D57" s="912">
        <f>SUM(E57:H57)</f>
        <v>500</v>
      </c>
      <c r="E57" s="912">
        <v>0</v>
      </c>
      <c r="F57" s="912">
        <v>500</v>
      </c>
      <c r="G57" s="912">
        <v>0</v>
      </c>
      <c r="H57" s="1432">
        <v>0</v>
      </c>
      <c r="I57" s="594"/>
      <c r="J57" s="595"/>
      <c r="K57" s="595"/>
      <c r="L57" s="595"/>
      <c r="M57" s="595"/>
      <c r="N57" s="596"/>
      <c r="O57" s="1007"/>
      <c r="P57" s="1014" t="s">
        <v>442</v>
      </c>
      <c r="Q57" s="597"/>
      <c r="R57" s="597"/>
      <c r="S57" s="597"/>
    </row>
    <row r="58" spans="1:19" s="598" customFormat="1" ht="19.5" hidden="1" customHeight="1">
      <c r="A58" s="1449"/>
      <c r="B58" s="343" t="s">
        <v>376</v>
      </c>
      <c r="C58" s="285" t="s">
        <v>372</v>
      </c>
      <c r="D58" s="912">
        <f>SUM(E58:H58)</f>
        <v>3500</v>
      </c>
      <c r="E58" s="912">
        <v>0</v>
      </c>
      <c r="F58" s="912">
        <v>3500</v>
      </c>
      <c r="G58" s="912">
        <v>0</v>
      </c>
      <c r="H58" s="1432">
        <v>0</v>
      </c>
      <c r="I58" s="594"/>
      <c r="J58" s="595"/>
      <c r="K58" s="595"/>
      <c r="L58" s="595"/>
      <c r="M58" s="595"/>
      <c r="N58" s="596"/>
      <c r="O58" s="1007"/>
      <c r="P58" s="1014" t="s">
        <v>442</v>
      </c>
      <c r="Q58" s="597"/>
      <c r="R58" s="597"/>
      <c r="S58" s="597"/>
    </row>
    <row r="59" spans="1:19" s="598" customFormat="1" ht="39">
      <c r="A59" s="1456"/>
      <c r="B59" s="914" t="s">
        <v>377</v>
      </c>
      <c r="C59" s="915"/>
      <c r="D59" s="1391"/>
      <c r="E59" s="1391"/>
      <c r="F59" s="1391"/>
      <c r="G59" s="1391"/>
      <c r="H59" s="1428"/>
      <c r="I59" s="1392"/>
      <c r="J59" s="1397">
        <v>619750</v>
      </c>
      <c r="K59" s="1397">
        <v>75000</v>
      </c>
      <c r="L59" s="1393"/>
      <c r="M59" s="1393"/>
      <c r="N59" s="1409">
        <f>SUM(I59:M59)</f>
        <v>694750</v>
      </c>
      <c r="O59" s="1394" t="s">
        <v>530</v>
      </c>
      <c r="P59" s="1395" t="s">
        <v>453</v>
      </c>
      <c r="Q59" s="597"/>
      <c r="R59" s="597"/>
      <c r="S59" s="597"/>
    </row>
    <row r="60" spans="1:19" s="598" customFormat="1" ht="39">
      <c r="A60" s="1457"/>
      <c r="B60" s="352" t="s">
        <v>378</v>
      </c>
      <c r="C60" s="269" t="s">
        <v>379</v>
      </c>
      <c r="D60" s="907">
        <f>SUM(D62)</f>
        <v>2</v>
      </c>
      <c r="E60" s="907">
        <f t="shared" ref="E60:H60" si="11">SUM(E62)</f>
        <v>2</v>
      </c>
      <c r="F60" s="907">
        <f t="shared" si="11"/>
        <v>0</v>
      </c>
      <c r="G60" s="907">
        <f t="shared" si="11"/>
        <v>0</v>
      </c>
      <c r="H60" s="784">
        <f t="shared" si="11"/>
        <v>0</v>
      </c>
      <c r="I60" s="594"/>
      <c r="J60" s="1390">
        <v>66000</v>
      </c>
      <c r="K60" s="1390">
        <v>75000</v>
      </c>
      <c r="L60" s="595"/>
      <c r="M60" s="595"/>
      <c r="N60" s="1410">
        <f>SUM(I60:M60)</f>
        <v>141000</v>
      </c>
      <c r="O60" s="1006" t="s">
        <v>530</v>
      </c>
      <c r="P60" s="1012" t="s">
        <v>453</v>
      </c>
      <c r="Q60" s="597"/>
      <c r="R60" s="597"/>
      <c r="S60" s="597"/>
    </row>
    <row r="61" spans="1:19" s="598" customFormat="1" ht="39" hidden="1">
      <c r="A61" s="1458"/>
      <c r="B61" s="347" t="s">
        <v>380</v>
      </c>
      <c r="C61" s="350" t="s">
        <v>379</v>
      </c>
      <c r="D61" s="599">
        <f>SUM(E61:H61)</f>
        <v>2</v>
      </c>
      <c r="E61" s="599">
        <v>2</v>
      </c>
      <c r="F61" s="599">
        <v>0</v>
      </c>
      <c r="G61" s="599">
        <v>0</v>
      </c>
      <c r="H61" s="755">
        <v>0</v>
      </c>
      <c r="I61" s="908"/>
      <c r="J61" s="909"/>
      <c r="K61" s="909"/>
      <c r="L61" s="909"/>
      <c r="M61" s="909"/>
      <c r="N61" s="910"/>
      <c r="O61" s="1006"/>
      <c r="P61" s="1012" t="s">
        <v>453</v>
      </c>
      <c r="Q61" s="597"/>
      <c r="R61" s="597"/>
      <c r="S61" s="597"/>
    </row>
    <row r="62" spans="1:19" s="598" customFormat="1" ht="39" hidden="1">
      <c r="A62" s="1458"/>
      <c r="B62" s="347" t="s">
        <v>381</v>
      </c>
      <c r="C62" s="350" t="s">
        <v>379</v>
      </c>
      <c r="D62" s="599">
        <f>SUM(E62:H62)</f>
        <v>2</v>
      </c>
      <c r="E62" s="599">
        <v>2</v>
      </c>
      <c r="F62" s="599">
        <v>0</v>
      </c>
      <c r="G62" s="599">
        <v>0</v>
      </c>
      <c r="H62" s="755">
        <v>0</v>
      </c>
      <c r="I62" s="594"/>
      <c r="J62" s="595"/>
      <c r="K62" s="595"/>
      <c r="L62" s="595"/>
      <c r="M62" s="595"/>
      <c r="N62" s="596"/>
      <c r="O62" s="1006"/>
      <c r="P62" s="1012" t="s">
        <v>453</v>
      </c>
      <c r="Q62" s="597"/>
      <c r="R62" s="597"/>
      <c r="S62" s="597"/>
    </row>
    <row r="63" spans="1:19" s="598" customFormat="1" ht="39">
      <c r="A63" s="381"/>
      <c r="B63" s="342" t="s">
        <v>382</v>
      </c>
      <c r="C63" s="266" t="s">
        <v>135</v>
      </c>
      <c r="D63" s="599">
        <f>SUM(E63:H63)</f>
        <v>24</v>
      </c>
      <c r="E63" s="599">
        <v>6</v>
      </c>
      <c r="F63" s="599">
        <v>6</v>
      </c>
      <c r="G63" s="599">
        <v>6</v>
      </c>
      <c r="H63" s="755">
        <v>6</v>
      </c>
      <c r="I63" s="594"/>
      <c r="J63" s="1390">
        <v>535000</v>
      </c>
      <c r="K63" s="595"/>
      <c r="L63" s="595"/>
      <c r="M63" s="595"/>
      <c r="N63" s="1410">
        <f>SUM(I63:M63)</f>
        <v>535000</v>
      </c>
      <c r="O63" s="1006" t="s">
        <v>530</v>
      </c>
      <c r="P63" s="1012" t="s">
        <v>453</v>
      </c>
      <c r="Q63" s="597"/>
      <c r="R63" s="597"/>
      <c r="S63" s="597"/>
    </row>
    <row r="64" spans="1:19" s="922" customFormat="1" ht="39">
      <c r="A64" s="1465"/>
      <c r="B64" s="1466" t="s">
        <v>383</v>
      </c>
      <c r="C64" s="1467" t="s">
        <v>135</v>
      </c>
      <c r="D64" s="1468">
        <f>SUM(E64:H64)</f>
        <v>128</v>
      </c>
      <c r="E64" s="1468">
        <v>30</v>
      </c>
      <c r="F64" s="1468">
        <v>34</v>
      </c>
      <c r="G64" s="1468">
        <v>32</v>
      </c>
      <c r="H64" s="1469">
        <v>32</v>
      </c>
      <c r="I64" s="1470"/>
      <c r="J64" s="1471">
        <v>18750</v>
      </c>
      <c r="K64" s="1472"/>
      <c r="L64" s="1472"/>
      <c r="M64" s="1472"/>
      <c r="N64" s="1473">
        <f>SUM(I64:M64)</f>
        <v>18750</v>
      </c>
      <c r="O64" s="1474" t="s">
        <v>530</v>
      </c>
      <c r="P64" s="1475" t="s">
        <v>453</v>
      </c>
      <c r="Q64" s="802"/>
      <c r="R64" s="802"/>
      <c r="S64" s="802"/>
    </row>
    <row r="65" spans="1:19" s="62" customFormat="1" ht="39">
      <c r="A65" s="1462"/>
      <c r="B65" s="1463" t="s">
        <v>384</v>
      </c>
      <c r="C65" s="1464"/>
      <c r="D65" s="916"/>
      <c r="E65" s="916"/>
      <c r="F65" s="916"/>
      <c r="G65" s="916"/>
      <c r="H65" s="1433"/>
      <c r="I65" s="917"/>
      <c r="J65" s="918"/>
      <c r="K65" s="918"/>
      <c r="L65" s="918"/>
      <c r="M65" s="918"/>
      <c r="N65" s="919"/>
      <c r="O65" s="1005"/>
      <c r="P65" s="1011" t="s">
        <v>453</v>
      </c>
      <c r="Q65" s="69"/>
      <c r="R65" s="69"/>
      <c r="S65" s="69"/>
    </row>
    <row r="66" spans="1:19" s="598" customFormat="1" ht="39">
      <c r="A66" s="1455"/>
      <c r="B66" s="391" t="s">
        <v>385</v>
      </c>
      <c r="C66" s="392" t="s">
        <v>135</v>
      </c>
      <c r="D66" s="907">
        <f>SUM(D68)</f>
        <v>4</v>
      </c>
      <c r="E66" s="907">
        <f t="shared" ref="E66:H66" si="12">SUM(E68)</f>
        <v>1</v>
      </c>
      <c r="F66" s="907">
        <f t="shared" si="12"/>
        <v>1</v>
      </c>
      <c r="G66" s="907">
        <f t="shared" si="12"/>
        <v>1</v>
      </c>
      <c r="H66" s="784">
        <f t="shared" si="12"/>
        <v>1</v>
      </c>
      <c r="I66" s="594"/>
      <c r="J66" s="595"/>
      <c r="K66" s="595"/>
      <c r="L66" s="595"/>
      <c r="M66" s="595"/>
      <c r="N66" s="596"/>
      <c r="O66" s="1006"/>
      <c r="P66" s="1012"/>
      <c r="Q66" s="597"/>
      <c r="R66" s="597"/>
      <c r="S66" s="597"/>
    </row>
    <row r="67" spans="1:19" s="62" customFormat="1">
      <c r="A67" s="381"/>
      <c r="B67" s="394"/>
      <c r="C67" s="395" t="s">
        <v>25</v>
      </c>
      <c r="D67" s="935">
        <f>SUM(D69)</f>
        <v>280</v>
      </c>
      <c r="E67" s="935">
        <f t="shared" ref="E67:H67" si="13">SUM(E69)</f>
        <v>70</v>
      </c>
      <c r="F67" s="935">
        <f t="shared" si="13"/>
        <v>70</v>
      </c>
      <c r="G67" s="935">
        <f t="shared" si="13"/>
        <v>70</v>
      </c>
      <c r="H67" s="783">
        <f t="shared" si="13"/>
        <v>70</v>
      </c>
      <c r="I67" s="376"/>
      <c r="J67" s="377"/>
      <c r="K67" s="377"/>
      <c r="L67" s="377"/>
      <c r="M67" s="377"/>
      <c r="N67" s="378"/>
      <c r="O67" s="1002"/>
      <c r="P67" s="1013"/>
      <c r="Q67" s="69"/>
      <c r="R67" s="69"/>
      <c r="S67" s="69"/>
    </row>
    <row r="68" spans="1:19" s="598" customFormat="1" ht="41.25" hidden="1" customHeight="1">
      <c r="A68" s="381"/>
      <c r="B68" s="396" t="s">
        <v>482</v>
      </c>
      <c r="C68" s="923" t="s">
        <v>135</v>
      </c>
      <c r="D68" s="599">
        <f>SUM(E68:H68)</f>
        <v>4</v>
      </c>
      <c r="E68" s="599">
        <v>1</v>
      </c>
      <c r="F68" s="599">
        <v>1</v>
      </c>
      <c r="G68" s="599">
        <v>1</v>
      </c>
      <c r="H68" s="755">
        <v>1</v>
      </c>
      <c r="I68" s="594"/>
      <c r="J68" s="595"/>
      <c r="K68" s="595"/>
      <c r="L68" s="595"/>
      <c r="M68" s="595"/>
      <c r="N68" s="596"/>
      <c r="O68" s="1006"/>
      <c r="P68" s="1012" t="s">
        <v>453</v>
      </c>
      <c r="Q68" s="597"/>
      <c r="R68" s="597"/>
      <c r="S68" s="597"/>
    </row>
    <row r="69" spans="1:19" s="598" customFormat="1" ht="60" hidden="1" customHeight="1">
      <c r="A69" s="397"/>
      <c r="B69" s="396" t="s">
        <v>483</v>
      </c>
      <c r="C69" s="398" t="s">
        <v>135</v>
      </c>
      <c r="D69" s="599">
        <f>SUM(E69:H69)</f>
        <v>280</v>
      </c>
      <c r="E69" s="599">
        <v>70</v>
      </c>
      <c r="F69" s="599">
        <v>70</v>
      </c>
      <c r="G69" s="599">
        <v>70</v>
      </c>
      <c r="H69" s="755">
        <v>70</v>
      </c>
      <c r="I69" s="594"/>
      <c r="J69" s="595"/>
      <c r="K69" s="595"/>
      <c r="L69" s="595"/>
      <c r="M69" s="595"/>
      <c r="N69" s="596"/>
      <c r="O69" s="1006"/>
      <c r="P69" s="1012" t="s">
        <v>453</v>
      </c>
      <c r="Q69" s="597"/>
      <c r="R69" s="597"/>
      <c r="S69" s="597"/>
    </row>
    <row r="70" spans="1:19" s="62" customFormat="1" ht="39">
      <c r="A70" s="1459"/>
      <c r="B70" s="391" t="s">
        <v>386</v>
      </c>
      <c r="C70" s="392" t="s">
        <v>25</v>
      </c>
      <c r="D70" s="934">
        <f>SUM(D71:D71)</f>
        <v>281154</v>
      </c>
      <c r="E70" s="934">
        <f>SUM(E71:E71)</f>
        <v>70288</v>
      </c>
      <c r="F70" s="934">
        <f>SUM(F71:F71)</f>
        <v>70289</v>
      </c>
      <c r="G70" s="934">
        <f>SUM(G71:G71)</f>
        <v>70288</v>
      </c>
      <c r="H70" s="785">
        <f>SUM(H71:H71)</f>
        <v>70289</v>
      </c>
      <c r="I70" s="376"/>
      <c r="J70" s="377"/>
      <c r="K70" s="377"/>
      <c r="L70" s="377"/>
      <c r="M70" s="377"/>
      <c r="N70" s="378"/>
      <c r="O70" s="1002"/>
      <c r="P70" s="1013"/>
      <c r="Q70" s="69"/>
      <c r="R70" s="69"/>
      <c r="S70" s="69"/>
    </row>
    <row r="71" spans="1:19" s="929" customFormat="1" ht="42" hidden="1" customHeight="1">
      <c r="A71" s="1460"/>
      <c r="B71" s="924" t="s">
        <v>484</v>
      </c>
      <c r="C71" s="351" t="s">
        <v>25</v>
      </c>
      <c r="D71" s="930">
        <f>SUM(E71:H71)</f>
        <v>281154</v>
      </c>
      <c r="E71" s="930">
        <v>70288</v>
      </c>
      <c r="F71" s="930">
        <v>70289</v>
      </c>
      <c r="G71" s="930">
        <v>70288</v>
      </c>
      <c r="H71" s="1434">
        <v>70289</v>
      </c>
      <c r="I71" s="925"/>
      <c r="J71" s="926"/>
      <c r="K71" s="926"/>
      <c r="L71" s="926"/>
      <c r="M71" s="926"/>
      <c r="N71" s="927"/>
      <c r="O71" s="1008"/>
      <c r="P71" s="1016" t="s">
        <v>453</v>
      </c>
      <c r="Q71" s="928"/>
      <c r="R71" s="928"/>
      <c r="S71" s="928"/>
    </row>
    <row r="72" spans="1:19" s="598" customFormat="1" ht="39">
      <c r="A72" s="1461"/>
      <c r="B72" s="1417" t="s">
        <v>387</v>
      </c>
      <c r="C72" s="1418" t="s">
        <v>135</v>
      </c>
      <c r="D72" s="1419">
        <f>SUM(D73:D74)</f>
        <v>2</v>
      </c>
      <c r="E72" s="1419">
        <f t="shared" ref="E72:H72" si="14">SUM(E73:E74)</f>
        <v>2</v>
      </c>
      <c r="F72" s="1419">
        <f t="shared" si="14"/>
        <v>0</v>
      </c>
      <c r="G72" s="1419">
        <f t="shared" si="14"/>
        <v>0</v>
      </c>
      <c r="H72" s="1435">
        <f t="shared" si="14"/>
        <v>0</v>
      </c>
      <c r="I72" s="1290"/>
      <c r="J72" s="1291"/>
      <c r="K72" s="1291"/>
      <c r="L72" s="1291"/>
      <c r="M72" s="1291"/>
      <c r="N72" s="1292"/>
      <c r="O72" s="1293"/>
      <c r="P72" s="1294"/>
      <c r="Q72" s="597"/>
      <c r="R72" s="597"/>
      <c r="S72" s="597"/>
    </row>
    <row r="73" spans="1:19" s="598" customFormat="1" hidden="1">
      <c r="A73" s="1415"/>
      <c r="B73" s="347" t="s">
        <v>388</v>
      </c>
      <c r="C73" s="1416" t="s">
        <v>135</v>
      </c>
      <c r="D73" s="599">
        <f>SUM(E73:H73)</f>
        <v>1</v>
      </c>
      <c r="E73" s="599">
        <v>1</v>
      </c>
      <c r="F73" s="599">
        <v>0</v>
      </c>
      <c r="G73" s="599">
        <v>0</v>
      </c>
      <c r="H73" s="600">
        <v>0</v>
      </c>
      <c r="I73" s="594"/>
      <c r="J73" s="595"/>
      <c r="K73" s="595"/>
      <c r="L73" s="595"/>
      <c r="M73" s="595"/>
      <c r="N73" s="596"/>
      <c r="O73" s="1006"/>
      <c r="P73" s="1012" t="s">
        <v>453</v>
      </c>
      <c r="Q73" s="597"/>
      <c r="R73" s="597"/>
      <c r="S73" s="597"/>
    </row>
    <row r="74" spans="1:19" s="598" customFormat="1" ht="39" hidden="1">
      <c r="A74" s="399"/>
      <c r="B74" s="345" t="s">
        <v>389</v>
      </c>
      <c r="C74" s="284" t="s">
        <v>135</v>
      </c>
      <c r="D74" s="599">
        <v>1</v>
      </c>
      <c r="E74" s="599">
        <v>1</v>
      </c>
      <c r="F74" s="599">
        <v>0</v>
      </c>
      <c r="G74" s="599">
        <v>0</v>
      </c>
      <c r="H74" s="600">
        <v>0</v>
      </c>
      <c r="I74" s="908"/>
      <c r="J74" s="909"/>
      <c r="K74" s="909"/>
      <c r="L74" s="909"/>
      <c r="M74" s="909"/>
      <c r="N74" s="910"/>
      <c r="O74" s="1006"/>
      <c r="P74" s="1012" t="s">
        <v>453</v>
      </c>
      <c r="Q74" s="597"/>
      <c r="R74" s="597"/>
      <c r="S74" s="597"/>
    </row>
    <row r="75" spans="1:19" s="598" customFormat="1" ht="39" hidden="1">
      <c r="A75" s="1285"/>
      <c r="B75" s="1286" t="s">
        <v>390</v>
      </c>
      <c r="C75" s="1287" t="s">
        <v>135</v>
      </c>
      <c r="D75" s="1288">
        <f>SUM(E75:H75)</f>
        <v>1</v>
      </c>
      <c r="E75" s="1288">
        <v>0</v>
      </c>
      <c r="F75" s="1288">
        <v>0</v>
      </c>
      <c r="G75" s="1288">
        <v>0</v>
      </c>
      <c r="H75" s="1289">
        <v>1</v>
      </c>
      <c r="I75" s="1290"/>
      <c r="J75" s="1291"/>
      <c r="K75" s="1291"/>
      <c r="L75" s="1291"/>
      <c r="M75" s="1291"/>
      <c r="N75" s="1292"/>
      <c r="O75" s="1293"/>
      <c r="P75" s="1294" t="s">
        <v>453</v>
      </c>
      <c r="Q75" s="597"/>
      <c r="R75" s="597"/>
      <c r="S75" s="597"/>
    </row>
    <row r="76" spans="1:19" s="31" customFormat="1">
      <c r="A76" s="92"/>
      <c r="B76" s="93"/>
      <c r="C76" s="94"/>
      <c r="D76" s="94"/>
      <c r="E76" s="95"/>
      <c r="F76" s="96"/>
      <c r="G76" s="96"/>
      <c r="H76" s="96"/>
      <c r="I76" s="97"/>
      <c r="J76" s="98"/>
      <c r="K76" s="97"/>
      <c r="L76" s="97"/>
      <c r="M76" s="97"/>
      <c r="N76" s="99"/>
      <c r="O76" s="100"/>
    </row>
    <row r="77" spans="1:19" ht="22.5">
      <c r="A77" s="1374"/>
      <c r="B77" s="1375" t="s">
        <v>680</v>
      </c>
      <c r="C77" s="1376"/>
      <c r="D77" s="1376"/>
      <c r="E77" s="1377"/>
      <c r="F77" s="1378"/>
      <c r="G77" s="1378"/>
      <c r="H77" s="1378"/>
      <c r="I77" s="1379"/>
      <c r="J77" s="1380"/>
      <c r="K77" s="1379"/>
      <c r="L77" s="1379"/>
      <c r="M77" s="1379"/>
      <c r="N77" s="1381"/>
      <c r="O77" s="1382"/>
      <c r="P77" s="1383"/>
    </row>
    <row r="78" spans="1:19" ht="22.5">
      <c r="A78" s="1374"/>
      <c r="B78" s="1384" t="s">
        <v>681</v>
      </c>
      <c r="C78" s="1385"/>
      <c r="D78" s="1385"/>
      <c r="E78" s="1386"/>
      <c r="F78" s="1378"/>
      <c r="G78" s="1378"/>
      <c r="H78" s="1378"/>
      <c r="I78" s="1379"/>
      <c r="J78" s="1380"/>
      <c r="K78" s="1379"/>
      <c r="L78" s="1379"/>
      <c r="M78" s="1379"/>
      <c r="N78" s="1381"/>
      <c r="O78" s="1382"/>
      <c r="P78" s="1383"/>
    </row>
    <row r="79" spans="1:19" ht="22.5">
      <c r="A79" s="1374"/>
      <c r="B79" s="1384" t="s">
        <v>676</v>
      </c>
      <c r="C79" s="1385"/>
      <c r="D79" s="1385"/>
      <c r="E79" s="1386"/>
      <c r="F79" s="1378"/>
      <c r="G79" s="1378"/>
      <c r="H79" s="1378"/>
      <c r="I79" s="1379"/>
      <c r="J79" s="1380"/>
      <c r="K79" s="1379"/>
      <c r="L79" s="1379"/>
      <c r="M79" s="1379"/>
      <c r="N79" s="1381"/>
      <c r="O79" s="1382"/>
      <c r="P79" s="1383"/>
    </row>
    <row r="80" spans="1:19" ht="22.5">
      <c r="A80" s="1374"/>
      <c r="B80" s="1384" t="s">
        <v>677</v>
      </c>
      <c r="C80" s="1385"/>
      <c r="D80" s="1385"/>
      <c r="E80" s="1386"/>
      <c r="F80" s="1378"/>
      <c r="G80" s="1378"/>
      <c r="H80" s="1378"/>
      <c r="I80" s="1379"/>
      <c r="J80" s="1380"/>
      <c r="K80" s="1379"/>
      <c r="L80" s="1379"/>
      <c r="M80" s="1379"/>
      <c r="N80" s="1381"/>
      <c r="O80" s="1382"/>
      <c r="P80" s="1383"/>
    </row>
    <row r="81" spans="1:16" ht="22.5">
      <c r="A81" s="1374"/>
      <c r="B81" s="1387" t="s">
        <v>678</v>
      </c>
      <c r="C81" s="1385"/>
      <c r="D81" s="1385"/>
      <c r="E81" s="1386"/>
      <c r="F81" s="1378"/>
      <c r="G81" s="1378"/>
      <c r="H81" s="1378"/>
      <c r="I81" s="1379"/>
      <c r="J81" s="1380"/>
      <c r="K81" s="1379"/>
      <c r="L81" s="1379"/>
      <c r="M81" s="1379"/>
      <c r="N81" s="1381"/>
      <c r="O81" s="1382"/>
      <c r="P81" s="1383"/>
    </row>
    <row r="82" spans="1:16" ht="22.5">
      <c r="A82" s="1374"/>
      <c r="B82" s="1313" t="s">
        <v>679</v>
      </c>
      <c r="C82" s="1385"/>
      <c r="D82" s="1385"/>
      <c r="E82" s="1386"/>
      <c r="F82" s="1378"/>
      <c r="G82" s="1378"/>
      <c r="H82" s="1378"/>
      <c r="I82" s="1379"/>
      <c r="J82" s="1380"/>
      <c r="K82" s="1379"/>
      <c r="L82" s="1379"/>
      <c r="M82" s="1379"/>
      <c r="N82" s="1381"/>
      <c r="O82" s="1382"/>
      <c r="P82" s="1383"/>
    </row>
    <row r="83" spans="1:16" ht="22.5">
      <c r="A83" s="1374"/>
      <c r="B83" s="1384" t="s">
        <v>683</v>
      </c>
      <c r="C83" s="1385"/>
      <c r="D83" s="1385"/>
      <c r="E83" s="1386"/>
      <c r="F83" s="1378"/>
      <c r="G83" s="1378"/>
      <c r="H83" s="1378"/>
      <c r="I83" s="1379"/>
      <c r="J83" s="1380"/>
      <c r="K83" s="1379"/>
      <c r="L83" s="1379"/>
      <c r="M83" s="1379"/>
      <c r="N83" s="1381"/>
      <c r="O83" s="1382"/>
      <c r="P83" s="1383"/>
    </row>
    <row r="84" spans="1:16" s="31" customFormat="1" ht="22.5">
      <c r="A84" s="1374"/>
      <c r="B84" s="1384" t="s">
        <v>682</v>
      </c>
      <c r="C84" s="1385"/>
      <c r="D84" s="1385"/>
      <c r="E84" s="1386"/>
      <c r="F84" s="1378"/>
      <c r="G84" s="1378"/>
      <c r="H84" s="1378"/>
      <c r="I84" s="1379"/>
      <c r="J84" s="1380"/>
      <c r="K84" s="1379"/>
      <c r="L84" s="1379"/>
      <c r="M84" s="1379"/>
      <c r="N84" s="1381"/>
      <c r="O84" s="1382"/>
      <c r="P84" s="1388"/>
    </row>
    <row r="85" spans="1:16" s="31" customFormat="1">
      <c r="A85" s="92"/>
      <c r="B85" s="93"/>
      <c r="C85" s="94"/>
      <c r="D85" s="94"/>
      <c r="E85" s="95"/>
      <c r="F85" s="96"/>
      <c r="G85" s="96"/>
      <c r="H85" s="96"/>
      <c r="I85" s="97"/>
      <c r="J85" s="98"/>
      <c r="K85" s="97"/>
      <c r="L85" s="97"/>
      <c r="M85" s="97"/>
      <c r="N85" s="99"/>
      <c r="O85" s="100"/>
    </row>
    <row r="86" spans="1:16" s="31" customFormat="1" ht="24.75">
      <c r="A86" s="154" t="s">
        <v>104</v>
      </c>
      <c r="B86" s="379"/>
      <c r="C86" s="380"/>
      <c r="D86" s="124"/>
      <c r="E86" s="125"/>
      <c r="F86" s="123"/>
      <c r="G86" s="123"/>
      <c r="H86" s="123"/>
    </row>
    <row r="87" spans="1:16" s="31" customFormat="1">
      <c r="A87" s="126"/>
      <c r="B87" s="1309"/>
      <c r="C87" s="1628" t="s">
        <v>0</v>
      </c>
      <c r="D87" s="1664" t="s">
        <v>99</v>
      </c>
      <c r="E87" s="1655" t="s">
        <v>100</v>
      </c>
      <c r="F87" s="89" t="s">
        <v>2</v>
      </c>
      <c r="G87" s="89"/>
      <c r="H87" s="89"/>
    </row>
    <row r="88" spans="1:16" s="31" customFormat="1">
      <c r="A88" s="127" t="s">
        <v>12</v>
      </c>
      <c r="B88" s="1484" t="s">
        <v>69</v>
      </c>
      <c r="C88" s="1629"/>
      <c r="D88" s="1652"/>
      <c r="E88" s="1656"/>
      <c r="F88" s="1658">
        <v>2561</v>
      </c>
      <c r="G88" s="1658">
        <v>2562</v>
      </c>
      <c r="H88" s="1658">
        <v>2563</v>
      </c>
      <c r="I88" s="97"/>
      <c r="J88" s="98"/>
      <c r="K88" s="97"/>
      <c r="L88" s="97"/>
      <c r="M88" s="97"/>
      <c r="N88" s="99"/>
      <c r="O88" s="100"/>
    </row>
    <row r="89" spans="1:16" s="31" customFormat="1">
      <c r="A89" s="44" t="s">
        <v>15</v>
      </c>
      <c r="B89" s="1308" t="s">
        <v>70</v>
      </c>
      <c r="C89" s="1630"/>
      <c r="D89" s="1653"/>
      <c r="E89" s="1657"/>
      <c r="F89" s="1659"/>
      <c r="G89" s="1659"/>
      <c r="H89" s="1659"/>
      <c r="I89" s="97"/>
      <c r="J89" s="98"/>
      <c r="K89" s="97"/>
      <c r="L89" s="97"/>
      <c r="M89" s="97"/>
      <c r="N89" s="99"/>
      <c r="O89" s="100"/>
    </row>
    <row r="90" spans="1:16" s="31" customFormat="1">
      <c r="A90" s="128"/>
      <c r="B90" s="1485" t="s">
        <v>21</v>
      </c>
      <c r="C90" s="1491"/>
      <c r="D90" s="144"/>
      <c r="E90" s="131"/>
      <c r="F90" s="131"/>
      <c r="G90" s="131"/>
      <c r="H90" s="131"/>
      <c r="I90" s="97"/>
      <c r="J90" s="98"/>
      <c r="K90" s="97"/>
      <c r="L90" s="97"/>
      <c r="M90" s="97"/>
      <c r="N90" s="99"/>
      <c r="O90" s="100"/>
    </row>
    <row r="91" spans="1:16" s="31" customFormat="1" ht="21" customHeight="1">
      <c r="A91" s="367" t="s">
        <v>341</v>
      </c>
      <c r="B91" s="341" t="s">
        <v>342</v>
      </c>
      <c r="C91" s="1492"/>
      <c r="D91" s="368"/>
      <c r="E91" s="368"/>
      <c r="F91" s="368"/>
      <c r="G91" s="368"/>
      <c r="H91" s="368"/>
      <c r="I91" s="97"/>
      <c r="J91" s="98"/>
      <c r="K91" s="97"/>
      <c r="L91" s="97"/>
      <c r="M91" s="97"/>
      <c r="N91" s="99"/>
      <c r="O91" s="100"/>
    </row>
    <row r="92" spans="1:16" s="31" customFormat="1">
      <c r="A92" s="349"/>
      <c r="B92" s="1284" t="s">
        <v>343</v>
      </c>
      <c r="C92" s="1439"/>
      <c r="D92" s="370"/>
      <c r="E92" s="370"/>
      <c r="F92" s="370"/>
      <c r="G92" s="370"/>
      <c r="H92" s="370"/>
      <c r="I92" s="97"/>
      <c r="J92" s="98"/>
      <c r="K92" s="97"/>
      <c r="L92" s="97"/>
      <c r="M92" s="97"/>
      <c r="N92" s="99"/>
      <c r="O92" s="100"/>
    </row>
    <row r="93" spans="1:16" s="31" customFormat="1">
      <c r="A93" s="371"/>
      <c r="B93" s="1436" t="s">
        <v>344</v>
      </c>
      <c r="C93" s="1440"/>
      <c r="D93" s="370"/>
      <c r="E93" s="370"/>
      <c r="F93" s="370"/>
      <c r="G93" s="370"/>
      <c r="H93" s="370"/>
      <c r="I93" s="97"/>
      <c r="J93" s="98"/>
      <c r="K93" s="97"/>
      <c r="L93" s="97"/>
      <c r="M93" s="97"/>
      <c r="N93" s="99"/>
      <c r="O93" s="100"/>
    </row>
    <row r="94" spans="1:16" s="31" customFormat="1" ht="39">
      <c r="A94" s="267"/>
      <c r="B94" s="343" t="s">
        <v>345</v>
      </c>
      <c r="C94" s="1441" t="s">
        <v>346</v>
      </c>
      <c r="D94" s="372">
        <v>11</v>
      </c>
      <c r="E94" s="372">
        <v>24</v>
      </c>
      <c r="F94" s="372">
        <v>25</v>
      </c>
      <c r="G94" s="372">
        <v>26</v>
      </c>
      <c r="H94" s="372">
        <v>27</v>
      </c>
      <c r="I94" s="97"/>
      <c r="J94" s="98"/>
      <c r="K94" s="97"/>
      <c r="L94" s="97"/>
      <c r="M94" s="97"/>
      <c r="N94" s="99"/>
      <c r="O94" s="100"/>
    </row>
    <row r="95" spans="1:16" s="31" customFormat="1" ht="39">
      <c r="A95" s="373"/>
      <c r="B95" s="353" t="s">
        <v>516</v>
      </c>
      <c r="C95" s="1442" t="s">
        <v>195</v>
      </c>
      <c r="D95" s="1283">
        <v>46.42</v>
      </c>
      <c r="E95" s="886">
        <v>90</v>
      </c>
      <c r="F95" s="886">
        <v>90</v>
      </c>
      <c r="G95" s="886">
        <v>90</v>
      </c>
      <c r="H95" s="886">
        <v>90</v>
      </c>
      <c r="I95" s="97"/>
      <c r="J95" s="98"/>
      <c r="K95" s="97"/>
      <c r="L95" s="97"/>
      <c r="M95" s="97"/>
      <c r="N95" s="99"/>
      <c r="O95" s="100"/>
    </row>
    <row r="96" spans="1:16" s="31" customFormat="1" ht="40.5">
      <c r="A96" s="888"/>
      <c r="B96" s="889" t="s">
        <v>499</v>
      </c>
      <c r="C96" s="1443"/>
      <c r="D96" s="890">
        <v>70</v>
      </c>
      <c r="E96" s="890">
        <v>90</v>
      </c>
      <c r="F96" s="890">
        <v>90</v>
      </c>
      <c r="G96" s="890">
        <v>90</v>
      </c>
      <c r="H96" s="890">
        <v>90</v>
      </c>
      <c r="I96" s="97"/>
      <c r="J96" s="98"/>
      <c r="K96" s="97"/>
      <c r="L96" s="97"/>
      <c r="M96" s="97"/>
      <c r="N96" s="99"/>
      <c r="O96" s="100"/>
    </row>
    <row r="97" spans="1:16" s="31" customFormat="1">
      <c r="A97" s="356"/>
      <c r="B97" s="1436" t="s">
        <v>347</v>
      </c>
      <c r="C97" s="1444"/>
      <c r="D97" s="887"/>
      <c r="E97" s="887"/>
      <c r="F97" s="887"/>
      <c r="G97" s="887"/>
      <c r="H97" s="887"/>
      <c r="I97" s="97"/>
      <c r="J97" s="98"/>
      <c r="K97" s="97"/>
      <c r="L97" s="97"/>
      <c r="M97" s="97"/>
      <c r="N97" s="99"/>
      <c r="O97" s="100"/>
    </row>
    <row r="98" spans="1:16" s="31" customFormat="1">
      <c r="A98" s="357"/>
      <c r="B98" s="355" t="s">
        <v>529</v>
      </c>
      <c r="C98" s="1445" t="s">
        <v>132</v>
      </c>
      <c r="D98" s="1281">
        <v>0</v>
      </c>
      <c r="E98" s="1281">
        <v>4.4000000000000004</v>
      </c>
      <c r="F98" s="1281">
        <v>4.41</v>
      </c>
      <c r="G98" s="1281">
        <v>4.42</v>
      </c>
      <c r="H98" s="1281">
        <v>4.43</v>
      </c>
      <c r="I98" s="97"/>
      <c r="J98" s="98"/>
      <c r="K98" s="97"/>
      <c r="L98" s="97"/>
      <c r="M98" s="97"/>
      <c r="N98" s="99"/>
      <c r="O98" s="100"/>
    </row>
    <row r="99" spans="1:16" s="31" customFormat="1">
      <c r="A99" s="357"/>
      <c r="B99" s="1437" t="s">
        <v>348</v>
      </c>
      <c r="C99" s="1445"/>
      <c r="D99" s="372"/>
      <c r="E99" s="372"/>
      <c r="F99" s="372"/>
      <c r="G99" s="372"/>
      <c r="H99" s="372"/>
      <c r="I99" s="97"/>
      <c r="J99" s="98"/>
      <c r="K99" s="97"/>
      <c r="L99" s="97"/>
      <c r="M99" s="97"/>
      <c r="N99" s="99"/>
      <c r="O99" s="100"/>
    </row>
    <row r="100" spans="1:16" s="31" customFormat="1" ht="39">
      <c r="A100" s="355"/>
      <c r="B100" s="355" t="s">
        <v>468</v>
      </c>
      <c r="C100" s="1445" t="s">
        <v>197</v>
      </c>
      <c r="D100" s="372">
        <v>0</v>
      </c>
      <c r="E100" s="375" t="s">
        <v>350</v>
      </c>
      <c r="F100" s="375" t="s">
        <v>350</v>
      </c>
      <c r="G100" s="375" t="s">
        <v>350</v>
      </c>
      <c r="H100" s="375" t="s">
        <v>350</v>
      </c>
      <c r="I100" s="97"/>
      <c r="J100" s="98"/>
      <c r="K100" s="97"/>
      <c r="L100" s="97"/>
      <c r="M100" s="97"/>
      <c r="N100" s="99"/>
      <c r="O100" s="100"/>
    </row>
    <row r="101" spans="1:16" s="31" customFormat="1" ht="59.25" thickBot="1">
      <c r="A101" s="357"/>
      <c r="B101" s="357" t="s">
        <v>469</v>
      </c>
      <c r="C101" s="1445" t="s">
        <v>195</v>
      </c>
      <c r="D101" s="372">
        <v>0</v>
      </c>
      <c r="E101" s="372">
        <v>100</v>
      </c>
      <c r="F101" s="372">
        <v>100</v>
      </c>
      <c r="G101" s="372">
        <v>100</v>
      </c>
      <c r="H101" s="372">
        <v>100</v>
      </c>
      <c r="I101" s="97"/>
      <c r="J101" s="98"/>
      <c r="K101" s="97"/>
      <c r="L101" s="97"/>
      <c r="M101" s="97"/>
      <c r="N101" s="99"/>
      <c r="O101" s="100"/>
    </row>
    <row r="102" spans="1:16" s="31" customFormat="1" ht="21.75" thickTop="1" thickBot="1">
      <c r="A102" s="64"/>
      <c r="B102" s="1486" t="s">
        <v>14</v>
      </c>
      <c r="C102" s="1493"/>
      <c r="D102" s="135"/>
      <c r="E102" s="136">
        <f>SUM(E103:E105)</f>
        <v>2018420</v>
      </c>
      <c r="F102" s="136">
        <f t="shared" ref="F102:H102" si="15">SUM(F103:F105)</f>
        <v>2001700</v>
      </c>
      <c r="G102" s="136">
        <f t="shared" si="15"/>
        <v>2061700</v>
      </c>
      <c r="H102" s="136">
        <f t="shared" si="15"/>
        <v>2123500</v>
      </c>
      <c r="I102" s="97"/>
      <c r="J102" s="98"/>
      <c r="K102" s="97"/>
      <c r="L102" s="97"/>
      <c r="M102" s="97"/>
      <c r="N102" s="99"/>
      <c r="O102" s="100"/>
    </row>
    <row r="103" spans="1:16" s="31" customFormat="1" ht="21" thickTop="1">
      <c r="A103" s="57"/>
      <c r="B103" s="1487" t="s">
        <v>47</v>
      </c>
      <c r="C103" s="1494"/>
      <c r="D103" s="58"/>
      <c r="E103" s="1413">
        <v>327420</v>
      </c>
      <c r="F103" s="1413">
        <v>337300</v>
      </c>
      <c r="G103" s="1413">
        <v>347400</v>
      </c>
      <c r="H103" s="1413">
        <v>357800</v>
      </c>
      <c r="I103" s="97"/>
      <c r="J103" s="98"/>
      <c r="K103" s="97"/>
      <c r="L103" s="97"/>
      <c r="M103" s="97"/>
      <c r="N103" s="99"/>
      <c r="O103" s="100"/>
    </row>
    <row r="104" spans="1:16" s="31" customFormat="1">
      <c r="A104" s="64"/>
      <c r="B104" s="1488" t="s">
        <v>48</v>
      </c>
      <c r="C104" s="1359"/>
      <c r="D104" s="59"/>
      <c r="E104" s="1414">
        <v>1616000</v>
      </c>
      <c r="F104" s="1414">
        <v>1664400</v>
      </c>
      <c r="G104" s="1414">
        <v>1714300</v>
      </c>
      <c r="H104" s="1414">
        <v>1765700</v>
      </c>
      <c r="I104" s="97"/>
      <c r="J104" s="98"/>
      <c r="K104" s="97"/>
      <c r="L104" s="97"/>
      <c r="M104" s="97"/>
      <c r="N104" s="99"/>
      <c r="O104" s="100"/>
    </row>
    <row r="105" spans="1:16" s="31" customFormat="1">
      <c r="A105" s="64"/>
      <c r="B105" s="1488" t="s">
        <v>49</v>
      </c>
      <c r="C105" s="1359"/>
      <c r="D105" s="59"/>
      <c r="E105" s="1412">
        <v>75000</v>
      </c>
      <c r="F105" s="402" t="s">
        <v>392</v>
      </c>
      <c r="G105" s="402" t="s">
        <v>392</v>
      </c>
      <c r="H105" s="402" t="s">
        <v>392</v>
      </c>
      <c r="I105" s="97"/>
      <c r="J105" s="98"/>
      <c r="K105" s="97"/>
      <c r="L105" s="97"/>
      <c r="M105" s="97"/>
      <c r="N105" s="99"/>
      <c r="O105" s="100"/>
    </row>
    <row r="106" spans="1:16" s="31" customFormat="1">
      <c r="A106" s="72"/>
      <c r="B106" s="1488" t="s">
        <v>50</v>
      </c>
      <c r="C106" s="1495"/>
      <c r="D106" s="73"/>
      <c r="E106" s="140"/>
      <c r="F106" s="61"/>
      <c r="G106" s="61"/>
      <c r="H106" s="61"/>
      <c r="I106" s="97"/>
      <c r="J106" s="98"/>
      <c r="K106" s="97"/>
      <c r="L106" s="97"/>
      <c r="M106" s="97"/>
      <c r="N106" s="99"/>
      <c r="O106" s="100"/>
    </row>
    <row r="107" spans="1:16" s="31" customFormat="1">
      <c r="A107" s="80"/>
      <c r="B107" s="1489" t="s">
        <v>51</v>
      </c>
      <c r="C107" s="1496"/>
      <c r="D107" s="81"/>
      <c r="E107" s="145"/>
      <c r="F107" s="146"/>
      <c r="G107" s="82"/>
      <c r="H107" s="82"/>
      <c r="I107" s="97"/>
      <c r="J107" s="98"/>
      <c r="K107" s="97"/>
      <c r="L107" s="97"/>
      <c r="M107" s="97"/>
      <c r="N107" s="99"/>
      <c r="O107" s="100"/>
    </row>
    <row r="108" spans="1:16" s="31" customFormat="1">
      <c r="A108" s="147"/>
      <c r="B108" s="1490"/>
      <c r="C108" s="1497"/>
      <c r="D108" s="63"/>
      <c r="E108" s="148"/>
      <c r="F108" s="149"/>
      <c r="G108" s="149"/>
      <c r="H108" s="149"/>
      <c r="I108" s="97"/>
      <c r="J108" s="98"/>
      <c r="K108" s="97"/>
      <c r="L108" s="97"/>
      <c r="M108" s="97"/>
      <c r="N108" s="99"/>
      <c r="O108" s="100"/>
    </row>
    <row r="109" spans="1:16" s="31" customFormat="1">
      <c r="A109" s="92"/>
      <c r="B109" s="93"/>
      <c r="C109" s="94"/>
      <c r="D109" s="94"/>
      <c r="E109" s="95"/>
      <c r="F109" s="96"/>
      <c r="G109" s="96"/>
      <c r="H109" s="96"/>
      <c r="I109" s="97"/>
      <c r="J109" s="98"/>
      <c r="K109" s="97"/>
      <c r="L109" s="97"/>
      <c r="M109" s="97"/>
      <c r="N109" s="99"/>
      <c r="O109" s="100"/>
    </row>
    <row r="110" spans="1:16" s="101" customFormat="1" ht="31.5">
      <c r="A110" s="1718" t="s">
        <v>61</v>
      </c>
      <c r="B110" s="1718"/>
      <c r="C110" s="1718"/>
      <c r="D110" s="1718"/>
      <c r="E110" s="1718"/>
      <c r="F110" s="1718"/>
      <c r="G110" s="1718"/>
      <c r="H110" s="1718"/>
      <c r="I110" s="1718"/>
      <c r="J110" s="1718"/>
      <c r="K110" s="1718"/>
      <c r="L110" s="1718"/>
      <c r="M110" s="1718"/>
      <c r="N110" s="1718"/>
      <c r="O110" s="1718"/>
      <c r="P110" s="1718"/>
    </row>
    <row r="111" spans="1:16" s="104" customFormat="1">
      <c r="A111" s="102" t="s">
        <v>98</v>
      </c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</row>
    <row r="112" spans="1:16" s="104" customFormat="1">
      <c r="A112" s="105" t="s">
        <v>118</v>
      </c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</row>
    <row r="113" spans="1:16" s="104" customFormat="1">
      <c r="A113" s="107" t="s">
        <v>119</v>
      </c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</row>
    <row r="114" spans="1:16" s="104" customFormat="1">
      <c r="A114" s="108" t="s">
        <v>120</v>
      </c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</row>
    <row r="115" spans="1:16" s="104" customFormat="1">
      <c r="A115" s="108" t="s">
        <v>109</v>
      </c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</row>
    <row r="116" spans="1:16" s="104" customFormat="1">
      <c r="A116" s="108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</row>
    <row r="117" spans="1:16" s="101" customFormat="1" ht="31.5">
      <c r="A117" s="1718" t="s">
        <v>73</v>
      </c>
      <c r="B117" s="1718"/>
      <c r="C117" s="1718"/>
      <c r="D117" s="1718"/>
      <c r="E117" s="1718"/>
      <c r="F117" s="1718"/>
      <c r="G117" s="1718"/>
      <c r="H117" s="1718"/>
      <c r="I117" s="1718"/>
      <c r="J117" s="1718"/>
      <c r="K117" s="1718"/>
      <c r="L117" s="1718"/>
      <c r="M117" s="1718"/>
      <c r="N117" s="1718"/>
      <c r="O117" s="1718"/>
      <c r="P117" s="1718"/>
    </row>
    <row r="118" spans="1:16" s="115" customFormat="1">
      <c r="A118" s="109"/>
      <c r="B118" s="110" t="s">
        <v>121</v>
      </c>
      <c r="C118" s="111"/>
      <c r="D118" s="112"/>
      <c r="E118" s="112"/>
      <c r="F118" s="112"/>
      <c r="G118" s="112"/>
      <c r="H118" s="112"/>
      <c r="I118" s="113"/>
      <c r="J118" s="113"/>
      <c r="K118" s="113"/>
      <c r="L118" s="113"/>
      <c r="M118" s="113"/>
      <c r="N118" s="112"/>
      <c r="O118" s="114"/>
    </row>
    <row r="119" spans="1:16" s="115" customFormat="1">
      <c r="A119" s="109"/>
      <c r="B119" s="110" t="s">
        <v>122</v>
      </c>
      <c r="C119" s="111"/>
      <c r="D119" s="112"/>
      <c r="E119" s="112"/>
      <c r="F119" s="112"/>
      <c r="G119" s="112"/>
      <c r="H119" s="112"/>
      <c r="I119" s="113"/>
      <c r="J119" s="113"/>
      <c r="K119" s="113"/>
      <c r="L119" s="113"/>
      <c r="M119" s="113"/>
      <c r="N119" s="112"/>
      <c r="O119" s="114"/>
    </row>
    <row r="120" spans="1:16" s="115" customFormat="1">
      <c r="A120" s="109"/>
      <c r="B120" s="110" t="s">
        <v>66</v>
      </c>
      <c r="C120" s="111"/>
      <c r="D120" s="112"/>
      <c r="E120" s="112"/>
      <c r="F120" s="112"/>
      <c r="G120" s="112"/>
      <c r="H120" s="112"/>
      <c r="I120" s="113"/>
      <c r="J120" s="113"/>
      <c r="K120" s="113"/>
      <c r="L120" s="113"/>
      <c r="M120" s="113"/>
      <c r="N120" s="112"/>
      <c r="O120" s="114"/>
    </row>
    <row r="121" spans="1:16" s="115" customFormat="1">
      <c r="A121" s="109"/>
      <c r="B121" s="110" t="s">
        <v>92</v>
      </c>
      <c r="C121" s="111"/>
      <c r="D121" s="112"/>
      <c r="E121" s="112"/>
      <c r="F121" s="112"/>
      <c r="G121" s="112"/>
      <c r="H121" s="112"/>
      <c r="I121" s="113"/>
      <c r="J121" s="113"/>
      <c r="K121" s="113"/>
      <c r="L121" s="113"/>
      <c r="M121" s="113"/>
      <c r="N121" s="112"/>
      <c r="O121" s="114"/>
    </row>
    <row r="122" spans="1:16" s="115" customFormat="1">
      <c r="A122" s="109"/>
      <c r="B122" s="110" t="s">
        <v>123</v>
      </c>
      <c r="C122" s="111"/>
      <c r="D122" s="112"/>
      <c r="E122" s="112"/>
      <c r="F122" s="112"/>
      <c r="G122" s="112"/>
      <c r="H122" s="112"/>
      <c r="I122" s="113"/>
      <c r="J122" s="113"/>
      <c r="K122" s="113"/>
      <c r="L122" s="113"/>
      <c r="M122" s="113"/>
      <c r="N122" s="112"/>
      <c r="O122" s="114"/>
    </row>
    <row r="123" spans="1:16" s="115" customFormat="1">
      <c r="A123" s="116" t="s">
        <v>124</v>
      </c>
      <c r="C123" s="111"/>
      <c r="D123" s="112"/>
      <c r="E123" s="112"/>
      <c r="F123" s="112"/>
      <c r="G123" s="112"/>
      <c r="H123" s="112"/>
      <c r="I123" s="113"/>
      <c r="J123" s="113"/>
      <c r="K123" s="113"/>
      <c r="L123" s="113"/>
      <c r="M123" s="113"/>
      <c r="N123" s="112"/>
      <c r="O123" s="114"/>
    </row>
    <row r="124" spans="1:16" s="115" customFormat="1">
      <c r="A124" s="109"/>
      <c r="B124" s="112" t="s">
        <v>125</v>
      </c>
      <c r="C124" s="111"/>
      <c r="D124" s="112"/>
      <c r="E124" s="112"/>
      <c r="F124" s="112"/>
      <c r="G124" s="112"/>
      <c r="H124" s="112"/>
      <c r="I124" s="113"/>
      <c r="J124" s="113"/>
      <c r="K124" s="113"/>
      <c r="L124" s="113"/>
      <c r="M124" s="113"/>
      <c r="N124" s="112"/>
      <c r="O124" s="114"/>
    </row>
    <row r="125" spans="1:16" s="115" customFormat="1">
      <c r="A125" s="117" t="s">
        <v>93</v>
      </c>
      <c r="B125" s="112"/>
      <c r="C125" s="111"/>
      <c r="D125" s="112"/>
      <c r="E125" s="112"/>
      <c r="F125" s="112"/>
      <c r="G125" s="112"/>
      <c r="H125" s="112"/>
      <c r="I125" s="113"/>
      <c r="J125" s="113"/>
      <c r="K125" s="113"/>
      <c r="L125" s="113"/>
      <c r="M125" s="113"/>
      <c r="N125" s="112"/>
      <c r="O125" s="114"/>
    </row>
    <row r="126" spans="1:16" s="115" customFormat="1">
      <c r="A126" s="118" t="s">
        <v>126</v>
      </c>
      <c r="B126" s="112"/>
      <c r="C126" s="111"/>
      <c r="D126" s="112"/>
      <c r="E126" s="112"/>
      <c r="F126" s="112"/>
      <c r="G126" s="112"/>
      <c r="H126" s="112"/>
      <c r="I126" s="113"/>
      <c r="J126" s="113"/>
      <c r="K126" s="113"/>
      <c r="L126" s="113"/>
      <c r="M126" s="113"/>
      <c r="N126" s="112"/>
      <c r="O126" s="114"/>
    </row>
    <row r="127" spans="1:16" s="115" customFormat="1">
      <c r="A127" s="118" t="s">
        <v>56</v>
      </c>
      <c r="B127" s="112"/>
      <c r="C127" s="111"/>
      <c r="D127" s="112"/>
      <c r="E127" s="112"/>
      <c r="F127" s="112"/>
      <c r="G127" s="112"/>
      <c r="H127" s="112"/>
      <c r="I127" s="113"/>
      <c r="J127" s="113"/>
      <c r="K127" s="113"/>
      <c r="L127" s="113"/>
      <c r="M127" s="113"/>
      <c r="N127" s="112"/>
      <c r="O127" s="114"/>
    </row>
    <row r="128" spans="1:16" s="115" customFormat="1">
      <c r="A128" s="118" t="s">
        <v>57</v>
      </c>
      <c r="B128" s="112"/>
      <c r="C128" s="111"/>
      <c r="D128" s="112"/>
      <c r="E128" s="112"/>
      <c r="F128" s="112"/>
      <c r="G128" s="112"/>
      <c r="H128" s="112"/>
      <c r="I128" s="113"/>
      <c r="J128" s="113"/>
      <c r="K128" s="113"/>
      <c r="L128" s="113"/>
      <c r="M128" s="113"/>
      <c r="N128" s="112"/>
      <c r="O128" s="114"/>
    </row>
    <row r="129" spans="1:16" s="115" customFormat="1">
      <c r="A129" s="119" t="s">
        <v>110</v>
      </c>
      <c r="C129" s="111"/>
      <c r="D129" s="112"/>
      <c r="E129" s="112"/>
      <c r="F129" s="112"/>
      <c r="G129" s="112"/>
      <c r="H129" s="112"/>
      <c r="I129" s="113"/>
      <c r="J129" s="113"/>
      <c r="K129" s="113"/>
      <c r="L129" s="113"/>
      <c r="M129" s="113"/>
      <c r="N129" s="112"/>
      <c r="O129" s="114"/>
    </row>
    <row r="130" spans="1:16" s="115" customFormat="1">
      <c r="A130" s="119" t="s">
        <v>94</v>
      </c>
      <c r="C130" s="111"/>
      <c r="D130" s="112"/>
      <c r="E130" s="112"/>
      <c r="F130" s="112"/>
      <c r="G130" s="112"/>
      <c r="H130" s="112"/>
      <c r="I130" s="113"/>
      <c r="J130" s="113"/>
      <c r="K130" s="113"/>
      <c r="L130" s="113"/>
      <c r="M130" s="113"/>
      <c r="N130" s="112"/>
      <c r="O130" s="114"/>
    </row>
    <row r="131" spans="1:16">
      <c r="A131" s="108" t="s">
        <v>111</v>
      </c>
    </row>
    <row r="132" spans="1:16">
      <c r="A132" s="119" t="s">
        <v>127</v>
      </c>
      <c r="B132" s="30"/>
    </row>
    <row r="133" spans="1:16">
      <c r="A133" s="119" t="s">
        <v>95</v>
      </c>
      <c r="B133" s="30"/>
    </row>
    <row r="134" spans="1:16" s="115" customFormat="1">
      <c r="A134" s="119" t="s">
        <v>96</v>
      </c>
      <c r="C134" s="111"/>
      <c r="D134" s="112"/>
      <c r="E134" s="112"/>
      <c r="F134" s="112"/>
      <c r="G134" s="112"/>
      <c r="H134" s="112"/>
      <c r="I134" s="113"/>
      <c r="J134" s="113"/>
      <c r="K134" s="113"/>
      <c r="L134" s="113"/>
      <c r="M134" s="113"/>
      <c r="N134" s="112"/>
      <c r="O134" s="114"/>
    </row>
    <row r="135" spans="1:16" s="115" customFormat="1">
      <c r="A135" s="119" t="s">
        <v>97</v>
      </c>
      <c r="C135" s="111"/>
      <c r="D135" s="112"/>
      <c r="E135" s="112"/>
      <c r="F135" s="112"/>
      <c r="G135" s="112"/>
      <c r="H135" s="112"/>
      <c r="I135" s="113"/>
      <c r="J135" s="113"/>
      <c r="K135" s="113"/>
      <c r="L135" s="113"/>
      <c r="M135" s="113"/>
      <c r="N135" s="112"/>
      <c r="O135" s="114"/>
    </row>
    <row r="137" spans="1:16" s="122" customFormat="1" ht="23.25">
      <c r="A137" s="120" t="s">
        <v>68</v>
      </c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0"/>
    </row>
  </sheetData>
  <mergeCells count="22">
    <mergeCell ref="A1:P1"/>
    <mergeCell ref="Q4:S7"/>
    <mergeCell ref="A117:P117"/>
    <mergeCell ref="A110:P110"/>
    <mergeCell ref="E5:F5"/>
    <mergeCell ref="G5:H5"/>
    <mergeCell ref="N6:N7"/>
    <mergeCell ref="O4:O7"/>
    <mergeCell ref="C87:C89"/>
    <mergeCell ref="D87:D89"/>
    <mergeCell ref="E87:E89"/>
    <mergeCell ref="F88:F89"/>
    <mergeCell ref="G88:G89"/>
    <mergeCell ref="H88:H89"/>
    <mergeCell ref="A2:P2"/>
    <mergeCell ref="A3:P3"/>
    <mergeCell ref="A4:A7"/>
    <mergeCell ref="I4:M5"/>
    <mergeCell ref="N4:N5"/>
    <mergeCell ref="P4:P7"/>
    <mergeCell ref="C5:C7"/>
    <mergeCell ref="D5:D7"/>
  </mergeCells>
  <printOptions horizontalCentered="1"/>
  <pageMargins left="0" right="0" top="0.59055118110236227" bottom="0.43307086614173229" header="0.23622047244094491" footer="0.19685039370078741"/>
  <pageSetup paperSize="9" scale="72" orientation="landscape" r:id="rId1"/>
  <headerFooter scaleWithDoc="0" alignWithMargins="0">
    <oddHeader>&amp;C&amp;P</oddHeader>
    <oddFooter>&amp;L&amp;8&amp;Z&amp;F/&amp;A</oddFooter>
  </headerFooter>
  <rowBreaks count="4" manualBreakCount="4">
    <brk id="34" max="18" man="1"/>
    <brk id="64" max="18" man="1"/>
    <brk id="85" max="18" man="1"/>
    <brk id="109" max="1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showGridLines="0" view="pageBreakPreview" zoomScale="110" zoomScaleNormal="110" zoomScaleSheetLayoutView="110" workbookViewId="0">
      <selection activeCell="A2" sqref="A2:H2"/>
    </sheetView>
  </sheetViews>
  <sheetFormatPr defaultColWidth="9.125" defaultRowHeight="20.25"/>
  <cols>
    <col min="1" max="1" width="8.375" style="155" customWidth="1"/>
    <col min="2" max="2" width="6" style="156" customWidth="1"/>
    <col min="3" max="3" width="39.5" style="156" customWidth="1"/>
    <col min="4" max="4" width="6.375" style="155" customWidth="1"/>
    <col min="5" max="5" width="6.125" style="157" customWidth="1"/>
    <col min="6" max="6" width="5.25" style="157" bestFit="1" customWidth="1"/>
    <col min="7" max="8" width="5" style="157" bestFit="1" customWidth="1"/>
    <col min="9" max="16384" width="9.125" style="158"/>
  </cols>
  <sheetData>
    <row r="1" spans="1:11" ht="18" customHeight="1">
      <c r="A1" s="1613" t="s">
        <v>22</v>
      </c>
      <c r="B1" s="1613"/>
      <c r="C1" s="1613"/>
      <c r="D1" s="1613"/>
      <c r="E1" s="1613"/>
      <c r="F1" s="1613"/>
      <c r="G1" s="1613"/>
      <c r="H1" s="1613"/>
    </row>
    <row r="2" spans="1:11" ht="20.25" customHeight="1">
      <c r="A2" s="1614" t="s">
        <v>545</v>
      </c>
      <c r="B2" s="1614"/>
      <c r="C2" s="1614"/>
      <c r="D2" s="1614"/>
      <c r="E2" s="1614"/>
      <c r="F2" s="1614"/>
      <c r="G2" s="1614"/>
      <c r="H2" s="1614"/>
    </row>
    <row r="3" spans="1:11">
      <c r="A3" s="1615" t="s">
        <v>23</v>
      </c>
      <c r="B3" s="1617" t="s">
        <v>24</v>
      </c>
      <c r="C3" s="1617" t="s">
        <v>72</v>
      </c>
      <c r="D3" s="1617" t="s">
        <v>0</v>
      </c>
      <c r="E3" s="1620" t="s">
        <v>105</v>
      </c>
      <c r="F3" s="1621" t="s">
        <v>2</v>
      </c>
      <c r="G3" s="1622"/>
      <c r="H3" s="1622"/>
    </row>
    <row r="4" spans="1:11">
      <c r="A4" s="1616"/>
      <c r="B4" s="1618"/>
      <c r="C4" s="1619"/>
      <c r="D4" s="1619"/>
      <c r="E4" s="1616"/>
      <c r="F4" s="159">
        <v>2561</v>
      </c>
      <c r="G4" s="159">
        <v>2562</v>
      </c>
      <c r="H4" s="159">
        <v>2563</v>
      </c>
    </row>
    <row r="5" spans="1:11" ht="21" thickBot="1">
      <c r="A5" s="160"/>
      <c r="B5" s="161"/>
      <c r="C5" s="160" t="s">
        <v>14</v>
      </c>
      <c r="D5" s="160" t="s">
        <v>25</v>
      </c>
      <c r="E5" s="162">
        <f>SUM(E19+E15+E10)</f>
        <v>14</v>
      </c>
      <c r="F5" s="162">
        <f t="shared" ref="F5:H5" si="0">SUM(F19+F15+F10)</f>
        <v>13</v>
      </c>
      <c r="G5" s="162">
        <f t="shared" si="0"/>
        <v>13</v>
      </c>
      <c r="H5" s="162">
        <f t="shared" si="0"/>
        <v>13</v>
      </c>
    </row>
    <row r="6" spans="1:11" ht="21.75" thickTop="1" thickBot="1">
      <c r="A6" s="163"/>
      <c r="B6" s="164"/>
      <c r="C6" s="163" t="s">
        <v>26</v>
      </c>
      <c r="D6" s="163" t="s">
        <v>27</v>
      </c>
      <c r="E6" s="165"/>
      <c r="F6" s="165"/>
      <c r="G6" s="165"/>
      <c r="H6" s="165"/>
    </row>
    <row r="7" spans="1:11" ht="21" thickTop="1">
      <c r="A7" s="166" t="s">
        <v>28</v>
      </c>
      <c r="B7" s="1017" t="s">
        <v>128</v>
      </c>
      <c r="C7" s="167" t="s">
        <v>129</v>
      </c>
      <c r="D7" s="168"/>
      <c r="E7" s="169"/>
      <c r="F7" s="169"/>
      <c r="G7" s="169"/>
      <c r="H7" s="169"/>
    </row>
    <row r="8" spans="1:11">
      <c r="A8" s="170"/>
      <c r="B8" s="1018"/>
      <c r="C8" s="172" t="s">
        <v>52</v>
      </c>
      <c r="D8" s="173" t="s">
        <v>25</v>
      </c>
      <c r="E8" s="174">
        <v>8</v>
      </c>
      <c r="F8" s="174">
        <v>8</v>
      </c>
      <c r="G8" s="174">
        <v>7</v>
      </c>
      <c r="H8" s="174">
        <v>6</v>
      </c>
      <c r="K8" s="158" t="s">
        <v>58</v>
      </c>
    </row>
    <row r="9" spans="1:11">
      <c r="A9" s="170"/>
      <c r="B9" s="1018"/>
      <c r="C9" s="172" t="s">
        <v>53</v>
      </c>
      <c r="D9" s="173" t="s">
        <v>25</v>
      </c>
      <c r="E9" s="174">
        <v>0</v>
      </c>
      <c r="F9" s="174">
        <v>0</v>
      </c>
      <c r="G9" s="174">
        <v>0</v>
      </c>
      <c r="H9" s="174">
        <v>0</v>
      </c>
    </row>
    <row r="10" spans="1:11">
      <c r="A10" s="175"/>
      <c r="B10" s="1019"/>
      <c r="C10" s="176" t="s">
        <v>1</v>
      </c>
      <c r="D10" s="176" t="s">
        <v>25</v>
      </c>
      <c r="E10" s="177">
        <f>SUM(E8:E9)</f>
        <v>8</v>
      </c>
      <c r="F10" s="177">
        <f t="shared" ref="F10:H10" si="1">SUM(F8:F9)</f>
        <v>8</v>
      </c>
      <c r="G10" s="177">
        <f t="shared" si="1"/>
        <v>7</v>
      </c>
      <c r="H10" s="177">
        <f t="shared" si="1"/>
        <v>6</v>
      </c>
    </row>
    <row r="11" spans="1:11">
      <c r="A11" s="178" t="s">
        <v>29</v>
      </c>
      <c r="B11" s="1020" t="s">
        <v>128</v>
      </c>
      <c r="C11" s="167" t="s">
        <v>129</v>
      </c>
      <c r="D11" s="180"/>
      <c r="E11" s="181"/>
      <c r="F11" s="181"/>
      <c r="G11" s="181"/>
      <c r="H11" s="181"/>
    </row>
    <row r="12" spans="1:11">
      <c r="A12" s="182" t="s">
        <v>30</v>
      </c>
      <c r="B12" s="179"/>
      <c r="C12" s="172" t="s">
        <v>52</v>
      </c>
      <c r="D12" s="188" t="s">
        <v>25</v>
      </c>
      <c r="E12" s="1021">
        <v>4</v>
      </c>
      <c r="F12" s="1021">
        <v>4</v>
      </c>
      <c r="G12" s="1021">
        <v>4</v>
      </c>
      <c r="H12" s="1021">
        <v>5</v>
      </c>
    </row>
    <row r="13" spans="1:11">
      <c r="A13" s="182" t="s">
        <v>31</v>
      </c>
      <c r="B13" s="179"/>
      <c r="C13" s="172" t="s">
        <v>53</v>
      </c>
      <c r="D13" s="188" t="s">
        <v>25</v>
      </c>
      <c r="E13" s="1021">
        <v>0</v>
      </c>
      <c r="F13" s="1021">
        <v>0</v>
      </c>
      <c r="G13" s="1021">
        <v>1</v>
      </c>
      <c r="H13" s="1021">
        <v>1</v>
      </c>
    </row>
    <row r="14" spans="1:11">
      <c r="A14" s="182" t="s">
        <v>32</v>
      </c>
      <c r="B14" s="179"/>
      <c r="C14" s="183"/>
      <c r="D14" s="188"/>
      <c r="E14" s="1021"/>
      <c r="F14" s="1021"/>
      <c r="G14" s="1021"/>
      <c r="H14" s="1021"/>
    </row>
    <row r="15" spans="1:11">
      <c r="A15" s="170"/>
      <c r="B15" s="184"/>
      <c r="C15" s="176" t="s">
        <v>1</v>
      </c>
      <c r="D15" s="176" t="s">
        <v>25</v>
      </c>
      <c r="E15" s="177">
        <f>SUM(E12:E14)</f>
        <v>4</v>
      </c>
      <c r="F15" s="177">
        <f t="shared" ref="F15:H15" si="2">SUM(F12:F14)</f>
        <v>4</v>
      </c>
      <c r="G15" s="177">
        <f t="shared" si="2"/>
        <v>5</v>
      </c>
      <c r="H15" s="177">
        <f t="shared" si="2"/>
        <v>6</v>
      </c>
    </row>
    <row r="16" spans="1:11">
      <c r="A16" s="185" t="s">
        <v>33</v>
      </c>
      <c r="B16" s="1018" t="s">
        <v>128</v>
      </c>
      <c r="C16" s="167" t="s">
        <v>129</v>
      </c>
      <c r="D16" s="170"/>
      <c r="E16" s="186"/>
      <c r="F16" s="186"/>
      <c r="G16" s="186"/>
      <c r="H16" s="186"/>
    </row>
    <row r="17" spans="1:8">
      <c r="A17" s="187" t="s">
        <v>34</v>
      </c>
      <c r="B17" s="171"/>
      <c r="C17" s="172" t="s">
        <v>491</v>
      </c>
      <c r="D17" s="188" t="s">
        <v>25</v>
      </c>
      <c r="E17" s="186">
        <v>2</v>
      </c>
      <c r="F17" s="186">
        <v>1</v>
      </c>
      <c r="G17" s="186">
        <v>1</v>
      </c>
      <c r="H17" s="186">
        <v>1</v>
      </c>
    </row>
    <row r="18" spans="1:8">
      <c r="A18" s="170"/>
      <c r="B18" s="171"/>
      <c r="C18" s="172" t="s">
        <v>53</v>
      </c>
      <c r="D18" s="170"/>
      <c r="E18" s="186"/>
      <c r="F18" s="186"/>
      <c r="G18" s="186"/>
      <c r="H18" s="186"/>
    </row>
    <row r="19" spans="1:8">
      <c r="A19" s="170"/>
      <c r="B19" s="184"/>
      <c r="C19" s="176" t="s">
        <v>1</v>
      </c>
      <c r="D19" s="176" t="s">
        <v>25</v>
      </c>
      <c r="E19" s="177">
        <f>SUM(E17:E18)</f>
        <v>2</v>
      </c>
      <c r="F19" s="177">
        <f t="shared" ref="F19:H19" si="3">SUM(F17:F18)</f>
        <v>1</v>
      </c>
      <c r="G19" s="177">
        <f t="shared" si="3"/>
        <v>1</v>
      </c>
      <c r="H19" s="177">
        <f t="shared" si="3"/>
        <v>1</v>
      </c>
    </row>
    <row r="20" spans="1:8">
      <c r="A20" s="185" t="s">
        <v>35</v>
      </c>
      <c r="B20" s="1018" t="s">
        <v>128</v>
      </c>
      <c r="C20" s="167" t="s">
        <v>129</v>
      </c>
      <c r="D20" s="170"/>
      <c r="E20" s="186"/>
      <c r="F20" s="186"/>
      <c r="G20" s="186"/>
      <c r="H20" s="186"/>
    </row>
    <row r="21" spans="1:8">
      <c r="A21" s="187" t="s">
        <v>34</v>
      </c>
      <c r="B21" s="171"/>
      <c r="C21" s="172" t="s">
        <v>52</v>
      </c>
      <c r="D21" s="188" t="s">
        <v>25</v>
      </c>
      <c r="E21" s="186">
        <v>0</v>
      </c>
      <c r="F21" s="186">
        <v>0</v>
      </c>
      <c r="G21" s="186">
        <v>0</v>
      </c>
      <c r="H21" s="186">
        <v>0</v>
      </c>
    </row>
    <row r="22" spans="1:8">
      <c r="A22" s="189" t="s">
        <v>36</v>
      </c>
      <c r="B22" s="171"/>
      <c r="C22" s="172" t="s">
        <v>53</v>
      </c>
      <c r="D22" s="170"/>
      <c r="E22" s="186"/>
      <c r="F22" s="186"/>
      <c r="G22" s="186"/>
      <c r="H22" s="186"/>
    </row>
    <row r="23" spans="1:8">
      <c r="A23" s="190"/>
      <c r="B23" s="184"/>
      <c r="C23" s="176" t="s">
        <v>1</v>
      </c>
      <c r="D23" s="176" t="s">
        <v>25</v>
      </c>
      <c r="E23" s="177">
        <f>SUM(E20:E21)</f>
        <v>0</v>
      </c>
      <c r="F23" s="177">
        <f>SUM(F20:F21)</f>
        <v>0</v>
      </c>
      <c r="G23" s="177">
        <f>SUM(G20:G21)</f>
        <v>0</v>
      </c>
      <c r="H23" s="177">
        <f>SUM(H20:H21)</f>
        <v>0</v>
      </c>
    </row>
    <row r="24" spans="1:8">
      <c r="A24" s="185" t="s">
        <v>37</v>
      </c>
      <c r="B24" s="1018" t="s">
        <v>128</v>
      </c>
      <c r="C24" s="167" t="s">
        <v>129</v>
      </c>
      <c r="D24" s="173"/>
      <c r="E24" s="173"/>
      <c r="F24" s="173"/>
      <c r="G24" s="173"/>
      <c r="H24" s="173"/>
    </row>
    <row r="25" spans="1:8">
      <c r="A25" s="187" t="s">
        <v>38</v>
      </c>
      <c r="B25" s="139"/>
      <c r="C25" s="172" t="s">
        <v>52</v>
      </c>
      <c r="D25" s="173" t="s">
        <v>25</v>
      </c>
      <c r="E25" s="173">
        <v>0</v>
      </c>
      <c r="F25" s="173">
        <v>0</v>
      </c>
      <c r="G25" s="173">
        <v>0</v>
      </c>
      <c r="H25" s="173">
        <v>0</v>
      </c>
    </row>
    <row r="26" spans="1:8">
      <c r="A26" s="187" t="s">
        <v>39</v>
      </c>
      <c r="B26" s="191"/>
      <c r="C26" s="172" t="s">
        <v>53</v>
      </c>
      <c r="D26" s="173"/>
      <c r="E26" s="192"/>
      <c r="F26" s="192"/>
      <c r="G26" s="192"/>
      <c r="H26" s="192"/>
    </row>
    <row r="27" spans="1:8">
      <c r="A27" s="195"/>
      <c r="B27" s="184"/>
      <c r="C27" s="176" t="s">
        <v>1</v>
      </c>
      <c r="D27" s="176" t="s">
        <v>25</v>
      </c>
      <c r="E27" s="177">
        <f>SUM(E25:E26)</f>
        <v>0</v>
      </c>
      <c r="F27" s="177">
        <f t="shared" ref="F27:H27" si="4">SUM(F25:F26)</f>
        <v>0</v>
      </c>
      <c r="G27" s="177">
        <f t="shared" si="4"/>
        <v>0</v>
      </c>
      <c r="H27" s="177">
        <f t="shared" si="4"/>
        <v>0</v>
      </c>
    </row>
    <row r="28" spans="1:8">
      <c r="A28" s="185" t="s">
        <v>40</v>
      </c>
      <c r="B28" s="1018" t="s">
        <v>128</v>
      </c>
      <c r="C28" s="167" t="s">
        <v>129</v>
      </c>
      <c r="D28" s="173"/>
      <c r="E28" s="173"/>
      <c r="F28" s="173"/>
      <c r="G28" s="173"/>
      <c r="H28" s="173"/>
    </row>
    <row r="29" spans="1:8">
      <c r="A29" s="187" t="s">
        <v>38</v>
      </c>
      <c r="B29" s="194"/>
      <c r="C29" s="172" t="s">
        <v>52</v>
      </c>
      <c r="D29" s="173" t="s">
        <v>25</v>
      </c>
      <c r="E29" s="173">
        <v>0</v>
      </c>
      <c r="F29" s="173">
        <v>0</v>
      </c>
      <c r="G29" s="173">
        <v>0</v>
      </c>
      <c r="H29" s="173">
        <v>0</v>
      </c>
    </row>
    <row r="30" spans="1:8">
      <c r="A30" s="187" t="s">
        <v>41</v>
      </c>
      <c r="B30" s="139"/>
      <c r="C30" s="172" t="s">
        <v>53</v>
      </c>
      <c r="D30" s="173"/>
      <c r="E30" s="173"/>
      <c r="F30" s="173"/>
      <c r="G30" s="173"/>
      <c r="H30" s="173"/>
    </row>
    <row r="31" spans="1:8">
      <c r="A31" s="195"/>
      <c r="B31" s="197"/>
      <c r="C31" s="176" t="s">
        <v>1</v>
      </c>
      <c r="D31" s="176" t="s">
        <v>25</v>
      </c>
      <c r="E31" s="198">
        <f>SUM(E29:E30)</f>
        <v>0</v>
      </c>
      <c r="F31" s="198">
        <f t="shared" ref="F31:H31" si="5">SUM(F29:F30)</f>
        <v>0</v>
      </c>
      <c r="G31" s="198">
        <f t="shared" si="5"/>
        <v>0</v>
      </c>
      <c r="H31" s="198">
        <f t="shared" si="5"/>
        <v>0</v>
      </c>
    </row>
    <row r="32" spans="1:8">
      <c r="A32" s="185" t="s">
        <v>42</v>
      </c>
      <c r="B32" s="1018" t="s">
        <v>128</v>
      </c>
      <c r="C32" s="167" t="s">
        <v>129</v>
      </c>
      <c r="D32" s="199"/>
      <c r="E32" s="1304"/>
      <c r="F32" s="1304"/>
      <c r="G32" s="1304"/>
      <c r="H32" s="1304"/>
    </row>
    <row r="33" spans="1:8">
      <c r="A33" s="187" t="s">
        <v>38</v>
      </c>
      <c r="B33" s="196"/>
      <c r="C33" s="172" t="s">
        <v>52</v>
      </c>
      <c r="D33" s="200" t="s">
        <v>25</v>
      </c>
      <c r="E33" s="1305">
        <v>0</v>
      </c>
      <c r="F33" s="1305">
        <v>0</v>
      </c>
      <c r="G33" s="1305">
        <v>0</v>
      </c>
      <c r="H33" s="1305">
        <v>0</v>
      </c>
    </row>
    <row r="34" spans="1:8">
      <c r="A34" s="187" t="s">
        <v>43</v>
      </c>
      <c r="B34" s="196"/>
      <c r="C34" s="172" t="s">
        <v>53</v>
      </c>
      <c r="D34" s="200"/>
      <c r="E34" s="1305"/>
      <c r="F34" s="1305"/>
      <c r="G34" s="1305"/>
      <c r="H34" s="1305"/>
    </row>
    <row r="35" spans="1:8">
      <c r="A35" s="201"/>
      <c r="B35" s="197"/>
      <c r="C35" s="198" t="s">
        <v>1</v>
      </c>
      <c r="D35" s="202" t="s">
        <v>27</v>
      </c>
      <c r="E35" s="1306">
        <f>SUM(E33:E34)</f>
        <v>0</v>
      </c>
      <c r="F35" s="1306">
        <f t="shared" ref="F35:H35" si="6">SUM(F33:F34)</f>
        <v>0</v>
      </c>
      <c r="G35" s="1306">
        <f t="shared" si="6"/>
        <v>0</v>
      </c>
      <c r="H35" s="1306">
        <f t="shared" si="6"/>
        <v>0</v>
      </c>
    </row>
    <row r="36" spans="1:8">
      <c r="A36" s="203" t="s">
        <v>44</v>
      </c>
      <c r="B36" s="204"/>
      <c r="C36" s="205"/>
      <c r="D36" s="206"/>
      <c r="E36" s="207" t="s">
        <v>45</v>
      </c>
      <c r="F36" s="208"/>
      <c r="G36" s="208"/>
      <c r="H36" s="208"/>
    </row>
    <row r="37" spans="1:8">
      <c r="A37" s="201"/>
      <c r="B37" s="1300"/>
      <c r="C37" s="1301"/>
      <c r="D37" s="175"/>
      <c r="E37" s="1302" t="s">
        <v>45</v>
      </c>
      <c r="F37" s="1303"/>
      <c r="G37" s="1303"/>
      <c r="H37" s="1303"/>
    </row>
    <row r="38" spans="1:8">
      <c r="A38" s="209" t="s">
        <v>54</v>
      </c>
    </row>
  </sheetData>
  <mergeCells count="8">
    <mergeCell ref="A1:H1"/>
    <mergeCell ref="A2:H2"/>
    <mergeCell ref="A3:A4"/>
    <mergeCell ref="B3:B4"/>
    <mergeCell ref="C3:C4"/>
    <mergeCell ref="D3:D4"/>
    <mergeCell ref="E3:E4"/>
    <mergeCell ref="F3:H3"/>
  </mergeCells>
  <printOptions horizontalCentered="1"/>
  <pageMargins left="0.98425196850393704" right="0.78740157480314965" top="0.39370078740157483" bottom="0.39370078740157483" header="0.31496062992125984" footer="0.43307086614173229"/>
  <pageSetup paperSize="9" scale="95" orientation="portrait" r:id="rId1"/>
  <headerFooter>
    <oddHeader>&amp;C&amp;"TH SarabunPSK,Regular"&amp;16&amp;P/&amp;N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ผป.01-1 (ความเชื่อมโยง) ก2.3.2</vt:lpstr>
      <vt:lpstr>ผป.01-1 (ความเชื่อมโยง) ก1.3.6 </vt:lpstr>
      <vt:lpstr>ผป.01-4 (แผนคน ก 2.3.2)</vt:lpstr>
      <vt:lpstr>ผป.01-4 (แผนคน ก 1.3.6)</vt:lpstr>
      <vt:lpstr>ผป.01-1 (ความเชื่อมโยง) พ1.1.7</vt:lpstr>
      <vt:lpstr>ผป.01-2 (ภารกิจพื้นฐาน พ1.1.7)</vt:lpstr>
      <vt:lpstr>ผป.01-2 (ภารกิจพื้นฐาน ก1.3.6)</vt:lpstr>
      <vt:lpstr>ผป.01-3 (คก.ยุทธศาสตร์เดิม)</vt:lpstr>
      <vt:lpstr>ผป.01-4 (แผนคน พ 1.1.7)</vt:lpstr>
      <vt:lpstr>ผป01-2(เงินกองทุนลายสือ ก1.3.6 </vt:lpstr>
      <vt:lpstr>'ผป.01-1 (ความเชื่อมโยง) ก1.3.6 '!Print_Area</vt:lpstr>
      <vt:lpstr>'ผป.01-1 (ความเชื่อมโยง) ก2.3.2'!Print_Area</vt:lpstr>
      <vt:lpstr>'ผป.01-1 (ความเชื่อมโยง) พ1.1.7'!Print_Area</vt:lpstr>
      <vt:lpstr>'ผป.01-2 (ภารกิจพื้นฐาน ก1.3.6)'!Print_Area</vt:lpstr>
      <vt:lpstr>'ผป.01-2 (ภารกิจพื้นฐาน พ1.1.7)'!Print_Area</vt:lpstr>
      <vt:lpstr>'ผป.01-3 (คก.ยุทธศาสตร์เดิม)'!Print_Area</vt:lpstr>
      <vt:lpstr>'ผป.01-4 (แผนคน ก 1.3.6)'!Print_Area</vt:lpstr>
      <vt:lpstr>'ผป.01-4 (แผนคน ก 2.3.2)'!Print_Area</vt:lpstr>
      <vt:lpstr>'ผป.01-4 (แผนคน พ 1.1.7)'!Print_Area</vt:lpstr>
      <vt:lpstr>'ผป.01-4 (แผนคน ก 1.3.6)'!Print_Titles</vt:lpstr>
      <vt:lpstr>'ผป.01-4 (แผนคน ก 2.3.2)'!Print_Titles</vt:lpstr>
      <vt:lpstr>'ผป.01-4 (แผนคน พ 1.1.7)'!Print_Titles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PRPLMNAT</dc:creator>
  <cp:lastModifiedBy>บุสบง วงค์แก้ว</cp:lastModifiedBy>
  <cp:lastPrinted>2016-05-02T03:12:02Z</cp:lastPrinted>
  <dcterms:created xsi:type="dcterms:W3CDTF">2010-01-14T09:58:19Z</dcterms:created>
  <dcterms:modified xsi:type="dcterms:W3CDTF">2016-10-08T09:58:00Z</dcterms:modified>
</cp:coreProperties>
</file>